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760" windowWidth="28590" windowHeight="12585"/>
  </bookViews>
  <sheets>
    <sheet name="дох и расход 1кв 24 " sheetId="3" r:id="rId1"/>
    <sheet name="пояснит записка 1кв 2024  " sheetId="5" r:id="rId2"/>
  </sheets>
  <calcPr calcId="145621"/>
</workbook>
</file>

<file path=xl/calcChain.xml><?xml version="1.0" encoding="utf-8"?>
<calcChain xmlns="http://schemas.openxmlformats.org/spreadsheetml/2006/main">
  <c r="D13" i="3" l="1"/>
  <c r="J13" i="3"/>
  <c r="K13" i="3"/>
  <c r="I13" i="3"/>
  <c r="I76" i="3" s="1"/>
  <c r="J63" i="3"/>
  <c r="K63" i="3"/>
  <c r="J65" i="3"/>
  <c r="K65" i="3"/>
  <c r="I65" i="3"/>
  <c r="I63" i="3"/>
  <c r="J53" i="3"/>
  <c r="K53" i="3"/>
  <c r="I53" i="3"/>
  <c r="D47" i="3"/>
  <c r="D60" i="5"/>
  <c r="J23" i="3" l="1"/>
  <c r="J25" i="3" l="1"/>
  <c r="K25" i="3"/>
  <c r="I25" i="3"/>
  <c r="D54" i="3" l="1"/>
  <c r="D55" i="3"/>
  <c r="D56" i="3"/>
  <c r="D57" i="3"/>
  <c r="D58" i="3"/>
  <c r="D59" i="3"/>
  <c r="D60" i="3"/>
  <c r="D61" i="3"/>
  <c r="D62" i="3"/>
  <c r="D64" i="3"/>
  <c r="D66" i="3"/>
  <c r="D67" i="3"/>
  <c r="D68" i="3"/>
  <c r="D69" i="3"/>
  <c r="D70" i="3"/>
  <c r="D71" i="3"/>
  <c r="D72" i="3"/>
  <c r="D73" i="3"/>
  <c r="D74" i="3"/>
  <c r="D75" i="3"/>
  <c r="D45" i="3"/>
  <c r="D46" i="3"/>
  <c r="D48" i="3"/>
  <c r="D49" i="3"/>
  <c r="D50" i="3"/>
  <c r="D51" i="3"/>
  <c r="D52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24" i="3"/>
  <c r="D8" i="3"/>
  <c r="D9" i="3"/>
  <c r="D10" i="3"/>
  <c r="D65" i="3"/>
  <c r="D23" i="3"/>
  <c r="D63" i="3" l="1"/>
  <c r="D53" i="3"/>
  <c r="D15" i="3"/>
  <c r="D16" i="3"/>
  <c r="D17" i="3"/>
  <c r="D18" i="3"/>
  <c r="D19" i="3"/>
  <c r="D14" i="3"/>
  <c r="K76" i="3" l="1"/>
  <c r="D22" i="3"/>
  <c r="D21" i="3"/>
  <c r="D20" i="3"/>
  <c r="D7" i="3"/>
  <c r="D25" i="3" l="1"/>
  <c r="I11" i="3"/>
  <c r="J11" i="3"/>
  <c r="K11" i="3"/>
  <c r="E11" i="3"/>
  <c r="F11" i="3"/>
  <c r="G11" i="3"/>
  <c r="H11" i="3"/>
  <c r="D11" i="3"/>
  <c r="J76" i="3" l="1"/>
  <c r="D76" i="3" s="1"/>
  <c r="H76" i="3"/>
  <c r="G76" i="3"/>
</calcChain>
</file>

<file path=xl/sharedStrings.xml><?xml version="1.0" encoding="utf-8"?>
<sst xmlns="http://schemas.openxmlformats.org/spreadsheetml/2006/main" count="143" uniqueCount="132">
  <si>
    <t>(наименование организации образования)</t>
  </si>
  <si>
    <t>Наименование</t>
  </si>
  <si>
    <t>Сумма доходов и расходов за 1 квартал</t>
  </si>
  <si>
    <t>Сумма доходов и расходов за 2 квартал</t>
  </si>
  <si>
    <t>Сумма доходов и расходов за 3 квартал</t>
  </si>
  <si>
    <t>январь</t>
  </si>
  <si>
    <t>февраль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</si>
  <si>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</si>
  <si>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</si>
  <si>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</si>
  <si>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 xml:space="preserve">     из республиканского бюджета</t>
  </si>
  <si>
    <t>Поступление средств от платных услуг</t>
  </si>
  <si>
    <t>ВСЕГО ДОХОДОВ</t>
  </si>
  <si>
    <t>РАСХОДЫ</t>
  </si>
  <si>
    <t xml:space="preserve">РАСХОДЫ бюджетных средств </t>
  </si>
  <si>
    <t>Оплата труда</t>
  </si>
  <si>
    <t>Социальный налог</t>
  </si>
  <si>
    <t xml:space="preserve">Социальные отчисления в гос. фонд соц. страхования </t>
  </si>
  <si>
    <t>командировочные</t>
  </si>
  <si>
    <t>ОСМС</t>
  </si>
  <si>
    <t>ВОСМС</t>
  </si>
  <si>
    <t>Коммунальные услуги</t>
  </si>
  <si>
    <t>Связь</t>
  </si>
  <si>
    <t>ТБО</t>
  </si>
  <si>
    <t>налог на землю,имущ,транс</t>
  </si>
  <si>
    <t>Всего Приобретение</t>
  </si>
  <si>
    <t>Диплом</t>
  </si>
  <si>
    <t>зачетные книжки</t>
  </si>
  <si>
    <t>спорт инвентарь</t>
  </si>
  <si>
    <t>моющее</t>
  </si>
  <si>
    <t>журналы</t>
  </si>
  <si>
    <t>Приобретение топлива (гсм)</t>
  </si>
  <si>
    <t>канцел товары</t>
  </si>
  <si>
    <t>медикаменты</t>
  </si>
  <si>
    <t>эл товары</t>
  </si>
  <si>
    <t>приобретение питьевой воды</t>
  </si>
  <si>
    <t>дорожная  компенсация</t>
  </si>
  <si>
    <t xml:space="preserve">питание детей </t>
  </si>
  <si>
    <t xml:space="preserve"> прочие работ и услуг</t>
  </si>
  <si>
    <t>охрана</t>
  </si>
  <si>
    <t>аренда автобуса</t>
  </si>
  <si>
    <t>подписка</t>
  </si>
  <si>
    <t>РЕМОНТ МАШИН</t>
  </si>
  <si>
    <t>заправка картриджа</t>
  </si>
  <si>
    <t>СТИПЕНДИЯ</t>
  </si>
  <si>
    <t>соц налог</t>
  </si>
  <si>
    <t>РАСХОДЫ  средств от платных услуг</t>
  </si>
  <si>
    <t>возврат в бюджет</t>
  </si>
  <si>
    <t>всего услуг</t>
  </si>
  <si>
    <t>стирка</t>
  </si>
  <si>
    <t>услуги мойки</t>
  </si>
  <si>
    <t>курьерские услуги</t>
  </si>
  <si>
    <t>соц отчисление</t>
  </si>
  <si>
    <t>госпошлина,штрафы</t>
  </si>
  <si>
    <t>ВСЕГО РАСХОДОВ</t>
  </si>
  <si>
    <t>Директор___________________</t>
  </si>
  <si>
    <t>Главный бухгалтер__________</t>
  </si>
  <si>
    <t>Пояснительная записка</t>
  </si>
  <si>
    <t xml:space="preserve">                               энергетики и электронных технологий"</t>
  </si>
  <si>
    <t>Управления образования г. Алматы</t>
  </si>
  <si>
    <t>Местонахождение организации г Алматы ул Жандосова 65</t>
  </si>
  <si>
    <t>услуги охраны</t>
  </si>
  <si>
    <t>Директор</t>
  </si>
  <si>
    <t xml:space="preserve">Т.Тайтулеев </t>
  </si>
  <si>
    <t>Гл.бухгалтер:</t>
  </si>
  <si>
    <t xml:space="preserve">А.Бестерекова </t>
  </si>
  <si>
    <t>денежная компенсация сиротам</t>
  </si>
  <si>
    <t>антивирусная программа</t>
  </si>
  <si>
    <t>обмундирование</t>
  </si>
  <si>
    <t xml:space="preserve">ремонт машин -                   </t>
  </si>
  <si>
    <t>март</t>
  </si>
  <si>
    <t>товары для сантехники</t>
  </si>
  <si>
    <t>Вода питьевая</t>
  </si>
  <si>
    <t>возврат за проживание</t>
  </si>
  <si>
    <t>посещение концерта</t>
  </si>
  <si>
    <t xml:space="preserve">обслуживание пож охр сигнализации </t>
  </si>
  <si>
    <t xml:space="preserve"> </t>
  </si>
  <si>
    <t>ОТЧЕТ О ДОХОДАХ И РАСХОДАХ за 1 квартал 2024 года</t>
  </si>
  <si>
    <t xml:space="preserve">                                                     КГКП "Алматинский  колледж энергетики и электронных технологий"</t>
  </si>
  <si>
    <t xml:space="preserve">    январь </t>
  </si>
  <si>
    <t>План на 2024 год</t>
  </si>
  <si>
    <t>изготовление журналов (полиграф услуги)</t>
  </si>
  <si>
    <t xml:space="preserve"> услуги 1С</t>
  </si>
  <si>
    <t xml:space="preserve">обслуж  пожарной сигнализации </t>
  </si>
  <si>
    <t xml:space="preserve">трубы </t>
  </si>
  <si>
    <t>хоз товары (фильтр)</t>
  </si>
  <si>
    <t>шины для машин</t>
  </si>
  <si>
    <t xml:space="preserve"> эл товары для WorldsKils </t>
  </si>
  <si>
    <t>кувертки</t>
  </si>
  <si>
    <t>учебники, книги</t>
  </si>
  <si>
    <t>манекен тренировочный</t>
  </si>
  <si>
    <t>спорттовары</t>
  </si>
  <si>
    <t>шкафы для общеж</t>
  </si>
  <si>
    <t xml:space="preserve">к отчету о доходах и расходах за 1 квартал 2024г  по КГКП «Алматинский  колледж </t>
  </si>
  <si>
    <t>I.Доходы за 1 квартал 2024 года составили  428139,,0 тыс.тенге, из них:</t>
  </si>
  <si>
    <t>из бюджета  418115,00 тыс.тенге</t>
  </si>
  <si>
    <t>ВОСМС-  2682,4 тыс.тг</t>
  </si>
  <si>
    <t>ОСМС-   4023,6  тыс.т</t>
  </si>
  <si>
    <t xml:space="preserve"> -горячая вода и отопление -  40067,4тыс.тг</t>
  </si>
  <si>
    <t xml:space="preserve"> - канализация - 315,8 тыс.тг</t>
  </si>
  <si>
    <t xml:space="preserve"> -электроэнергия – 2362,7,0    тыс.тг</t>
  </si>
  <si>
    <t>2. Коммунальные услуги (151,152) -  42877 тыс.тенге</t>
  </si>
  <si>
    <t>услуги полиграфии</t>
  </si>
  <si>
    <t>обслуживание 1С</t>
  </si>
  <si>
    <t>Клупп электрический</t>
  </si>
  <si>
    <t>трубы металлические -</t>
  </si>
  <si>
    <t xml:space="preserve">моющее средства   </t>
  </si>
  <si>
    <t xml:space="preserve">кувертки    </t>
  </si>
  <si>
    <t xml:space="preserve">электротовары   </t>
  </si>
  <si>
    <t>канцелярские товары</t>
  </si>
  <si>
    <t>книги</t>
  </si>
  <si>
    <t xml:space="preserve">маникен тренировочный </t>
  </si>
  <si>
    <t>спорт товары</t>
  </si>
  <si>
    <t>фильтр для аквариума</t>
  </si>
  <si>
    <t>а) оплата труда- 152557,1    тыс тенге</t>
  </si>
  <si>
    <t>II.Расходы за 1 квартал 2024 года составили 413482,6тыс .тенге</t>
  </si>
  <si>
    <t>-  хол вода -            131,0</t>
  </si>
  <si>
    <t>4- ТБО-  190,4 тыс тенге</t>
  </si>
  <si>
    <t>3 - услуги связи – 229,0 тыс.тг</t>
  </si>
  <si>
    <t>б) социальный налог –8691,0 тыс тенге</t>
  </si>
  <si>
    <t>в) социальные отчисления в гос.фонд соц. страхования - 4319,9 тыс.тг</t>
  </si>
  <si>
    <t>в,т,ч, -транспортные услуги для перевозки учащихся по дуальной системе – 3967,0 тыс.тг</t>
  </si>
  <si>
    <t>5. Приобретение хоз.товаров и инв. - 8151,6 тыс.тенге</t>
  </si>
  <si>
    <t>6. Оплата транспортных услуг(153): 3967,0  тыс.тенге</t>
  </si>
  <si>
    <t xml:space="preserve">7, Оплата прочих услуг и работ (159) составило:  8156,1тыс. тенге, из них: </t>
  </si>
  <si>
    <t>8. Выплачена стипендия - 123313, 6 тыс .тенге</t>
  </si>
  <si>
    <t xml:space="preserve">9. Дорожная  компенсация - 7332,3 тыс тг </t>
  </si>
  <si>
    <t xml:space="preserve">10.Питание </t>
  </si>
  <si>
    <t xml:space="preserve">11. Командировочные - </t>
  </si>
  <si>
    <t>12 возврат за проживание</t>
  </si>
  <si>
    <t xml:space="preserve">  13.  возврат  в  бюджет - </t>
  </si>
  <si>
    <t>14. налоги (земля.имущества.транспорт)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</si>
</sst>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u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wrapText="1"/>
    </xf>
    <xf numFmtId="0" fontId="9" fillId="0" borderId="0" xfId="0" applyFont="1"/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11" fillId="2" borderId="3" xfId="0" applyNumberFormat="1" applyFont="1" applyFill="1" applyBorder="1" applyAlignment="1">
      <alignment horizontal="right" wrapText="1"/>
    </xf>
    <xf numFmtId="0" fontId="12" fillId="0" borderId="0" xfId="0" applyFont="1"/>
    <xf numFmtId="0" fontId="0" fillId="0" borderId="0" xfId="0" applyFont="1"/>
    <xf numFmtId="0" fontId="13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15" fillId="0" borderId="0" xfId="0" applyFont="1"/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19" fillId="0" borderId="0" xfId="0" applyFont="1" applyFill="1"/>
    <xf numFmtId="0" fontId="20" fillId="0" borderId="0" xfId="0" applyFont="1" applyFill="1"/>
    <xf numFmtId="164" fontId="20" fillId="0" borderId="0" xfId="0" applyNumberFormat="1" applyFont="1" applyFill="1"/>
    <xf numFmtId="0" fontId="21" fillId="0" borderId="0" xfId="0" applyFont="1" applyFill="1"/>
    <xf numFmtId="0" fontId="20" fillId="0" borderId="0" xfId="0" applyFont="1"/>
    <xf numFmtId="49" fontId="17" fillId="0" borderId="0" xfId="0" applyNumberFormat="1" applyFont="1" applyFill="1"/>
    <xf numFmtId="0" fontId="17" fillId="2" borderId="0" xfId="0" applyFont="1" applyFill="1"/>
    <xf numFmtId="0" fontId="20" fillId="2" borderId="0" xfId="0" applyFont="1" applyFill="1"/>
    <xf numFmtId="0" fontId="18" fillId="0" borderId="0" xfId="0" applyFont="1" applyFill="1"/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6" fillId="0" borderId="0" xfId="0" applyFont="1"/>
    <xf numFmtId="0" fontId="17" fillId="0" borderId="0" xfId="0" applyFont="1" applyAlignment="1">
      <alignment horizontal="left" vertical="center" wrapText="1"/>
    </xf>
    <xf numFmtId="2" fontId="20" fillId="0" borderId="0" xfId="0" applyNumberFormat="1" applyFont="1" applyFill="1"/>
    <xf numFmtId="0" fontId="1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0" xfId="0" applyFont="1" applyFill="1" applyBorder="1"/>
    <xf numFmtId="0" fontId="18" fillId="2" borderId="0" xfId="0" applyFont="1" applyFill="1" applyAlignment="1">
      <alignment horizontal="left" vertical="center"/>
    </xf>
    <xf numFmtId="0" fontId="10" fillId="0" borderId="0" xfId="0" applyFont="1" applyBorder="1"/>
    <xf numFmtId="3" fontId="10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Fill="1" applyBorder="1" applyAlignment="1"/>
    <xf numFmtId="0" fontId="3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22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0" fillId="0" borderId="3" xfId="0" applyFont="1" applyBorder="1"/>
    <xf numFmtId="0" fontId="16" fillId="0" borderId="0" xfId="0" applyFont="1" applyAlignment="1">
      <alignment horizontal="center"/>
    </xf>
    <xf numFmtId="49" fontId="17" fillId="2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1" fontId="0" fillId="0" borderId="0" xfId="0" applyNumberFormat="1" applyBorder="1"/>
    <xf numFmtId="49" fontId="17" fillId="2" borderId="0" xfId="0" applyNumberFormat="1" applyFont="1" applyFill="1" applyAlignment="1">
      <alignment horizontal="left"/>
    </xf>
    <xf numFmtId="4" fontId="1" fillId="2" borderId="3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2" fontId="18" fillId="0" borderId="0" xfId="0" applyNumberFormat="1" applyFont="1" applyAlignment="1">
      <alignment horizontal="left" vertical="center" wrapText="1"/>
    </xf>
    <xf numFmtId="0" fontId="6" fillId="0" borderId="3" xfId="0" applyFont="1" applyBorder="1"/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17" fillId="2" borderId="0" xfId="0" applyNumberFormat="1" applyFont="1" applyFill="1" applyAlignment="1"/>
    <xf numFmtId="49" fontId="17" fillId="2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3" fillId="0" borderId="8" xfId="0" applyFont="1" applyBorder="1" applyAlignment="1"/>
    <xf numFmtId="0" fontId="3" fillId="0" borderId="6" xfId="0" applyFont="1" applyBorder="1" applyAlignment="1"/>
    <xf numFmtId="0" fontId="20" fillId="0" borderId="3" xfId="0" applyFont="1" applyBorder="1" applyAlignment="1">
      <alignment horizontal="center"/>
    </xf>
    <xf numFmtId="2" fontId="22" fillId="0" borderId="4" xfId="0" applyNumberFormat="1" applyFont="1" applyFill="1" applyBorder="1" applyAlignment="1"/>
    <xf numFmtId="0" fontId="7" fillId="0" borderId="3" xfId="0" applyFont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1" fontId="3" fillId="0" borderId="3" xfId="0" applyNumberFormat="1" applyFont="1" applyBorder="1"/>
    <xf numFmtId="0" fontId="26" fillId="0" borderId="0" xfId="0" applyFont="1" applyFill="1"/>
    <xf numFmtId="2" fontId="3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2"/>
  <sheetViews>
    <sheetView tabSelected="1" zoomScaleNormal="100" workbookViewId="0">
      <selection activeCell="D13" sqref="D13"/>
    </sheetView>
  </sheetViews>
  <sheetFormatPr defaultRowHeight="15" x14ac:dyDescent="0.25"/>
  <cols>
    <col min="1" max="1" width="4.85546875" customWidth="1"/>
    <col min="2" max="2" width="36" customWidth="1"/>
    <col min="3" max="3" width="12.5703125" customWidth="1"/>
    <col min="4" max="4" width="15.85546875" customWidth="1"/>
    <col min="5" max="5" width="0" hidden="1" customWidth="1"/>
    <col min="6" max="6" width="11.7109375" hidden="1" customWidth="1"/>
    <col min="7" max="7" width="10" hidden="1" customWidth="1"/>
    <col min="8" max="8" width="11.85546875" hidden="1" customWidth="1"/>
    <col min="9" max="9" width="11.85546875" customWidth="1"/>
    <col min="10" max="10" width="10.28515625" bestFit="1" customWidth="1"/>
    <col min="11" max="11" width="14.140625" customWidth="1"/>
  </cols>
  <sheetData>
    <row r="1" spans="2:11" x14ac:dyDescent="0.25">
      <c r="B1" s="1"/>
      <c r="C1" s="1"/>
      <c r="D1" s="2" t="s">
        <v>77</v>
      </c>
      <c r="E1" s="2"/>
      <c r="F1" s="2"/>
      <c r="G1" s="3"/>
      <c r="H1" s="3"/>
    </row>
    <row r="2" spans="2:11" x14ac:dyDescent="0.25">
      <c r="B2" s="88" t="s">
        <v>78</v>
      </c>
      <c r="C2" s="88"/>
      <c r="D2" s="88"/>
      <c r="E2" s="89"/>
      <c r="F2" s="89"/>
      <c r="G2" s="90"/>
      <c r="H2" s="90"/>
    </row>
    <row r="3" spans="2:11" x14ac:dyDescent="0.25">
      <c r="B3" s="1"/>
      <c r="C3" s="1" t="s">
        <v>0</v>
      </c>
      <c r="D3" s="1"/>
      <c r="E3" s="1"/>
      <c r="F3" s="1"/>
      <c r="G3" s="3"/>
      <c r="H3" s="3"/>
    </row>
    <row r="4" spans="2:11" ht="15" customHeight="1" x14ac:dyDescent="0.25">
      <c r="B4" s="92" t="s">
        <v>1</v>
      </c>
      <c r="C4" s="94" t="s">
        <v>80</v>
      </c>
      <c r="D4" s="92" t="s">
        <v>2</v>
      </c>
      <c r="E4" s="96" t="s">
        <v>3</v>
      </c>
      <c r="F4" s="58"/>
      <c r="G4" s="4"/>
      <c r="H4" s="4"/>
      <c r="I4" s="104" t="s">
        <v>79</v>
      </c>
      <c r="J4" s="104" t="s">
        <v>6</v>
      </c>
      <c r="K4" s="104" t="s">
        <v>70</v>
      </c>
    </row>
    <row r="5" spans="2:11" ht="75" x14ac:dyDescent="0.25">
      <c r="B5" s="93"/>
      <c r="C5" s="95"/>
      <c r="D5" s="93"/>
      <c r="E5" s="97"/>
      <c r="F5" s="59" t="s">
        <v>4</v>
      </c>
      <c r="G5" s="5" t="s">
        <v>5</v>
      </c>
      <c r="H5" s="6" t="s">
        <v>6</v>
      </c>
      <c r="I5" s="105"/>
      <c r="J5" s="105"/>
      <c r="K5" s="105"/>
    </row>
    <row r="6" spans="2:11" x14ac:dyDescent="0.25">
      <c r="B6" s="98" t="s">
        <v>7</v>
      </c>
      <c r="C6" s="99"/>
      <c r="D6" s="99"/>
      <c r="E6" s="100"/>
      <c r="F6" s="100"/>
      <c r="G6" s="100"/>
      <c r="H6" s="100"/>
      <c r="I6" s="100"/>
      <c r="J6" s="100"/>
      <c r="K6" s="101"/>
    </row>
    <row r="7" spans="2:11" ht="23.25" customHeight="1" x14ac:dyDescent="0.25">
      <c r="B7" s="7" t="s">
        <v>8</v>
      </c>
      <c r="C7" s="8"/>
      <c r="D7" s="66">
        <f>I7+J7+K7</f>
        <v>418115</v>
      </c>
      <c r="E7" s="12"/>
      <c r="F7" s="12"/>
      <c r="G7" s="66"/>
      <c r="H7" s="66"/>
      <c r="I7" s="4">
        <v>42713</v>
      </c>
      <c r="J7" s="4">
        <v>282376</v>
      </c>
      <c r="K7" s="4">
        <v>93026</v>
      </c>
    </row>
    <row r="8" spans="2:11" ht="45" hidden="1" x14ac:dyDescent="0.25">
      <c r="B8" s="10" t="s">
        <v>9</v>
      </c>
      <c r="C8" s="11"/>
      <c r="D8" s="66">
        <f t="shared" ref="D8:D10" si="0">I8+J8+K8</f>
        <v>0</v>
      </c>
      <c r="E8" s="12"/>
      <c r="F8" s="12"/>
      <c r="G8" s="66"/>
      <c r="H8" s="66"/>
      <c r="I8" s="4"/>
      <c r="J8" s="4"/>
      <c r="K8" s="4"/>
    </row>
    <row r="9" spans="2:11" x14ac:dyDescent="0.25">
      <c r="B9" s="13" t="s">
        <v>10</v>
      </c>
      <c r="C9" s="11"/>
      <c r="D9" s="66">
        <f t="shared" si="0"/>
        <v>0</v>
      </c>
      <c r="E9" s="12"/>
      <c r="F9" s="12"/>
      <c r="G9" s="66"/>
      <c r="H9" s="66"/>
      <c r="I9" s="4"/>
      <c r="J9" s="4"/>
      <c r="K9" s="4"/>
    </row>
    <row r="10" spans="2:11" ht="35.25" customHeight="1" x14ac:dyDescent="0.25">
      <c r="B10" s="13" t="s">
        <v>11</v>
      </c>
      <c r="C10" s="14"/>
      <c r="D10" s="66">
        <f t="shared" si="0"/>
        <v>10023.5</v>
      </c>
      <c r="E10" s="12"/>
      <c r="F10" s="12"/>
      <c r="G10" s="66"/>
      <c r="H10" s="66"/>
      <c r="I10" s="4">
        <v>3416.8</v>
      </c>
      <c r="J10" s="4">
        <v>2743</v>
      </c>
      <c r="K10" s="4">
        <v>3863.7</v>
      </c>
    </row>
    <row r="11" spans="2:11" x14ac:dyDescent="0.25">
      <c r="B11" s="15" t="s">
        <v>12</v>
      </c>
      <c r="C11" s="16"/>
      <c r="D11" s="16">
        <f>D10+D9+D7</f>
        <v>428138.5</v>
      </c>
      <c r="E11" s="16">
        <f t="shared" ref="E11:H11" si="1">E10+E9+E7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>I10+I9+I7</f>
        <v>46129.8</v>
      </c>
      <c r="J11" s="16">
        <f>J10+J9+J7</f>
        <v>285119</v>
      </c>
      <c r="K11" s="16">
        <f t="shared" ref="K11" si="2">K10+K9+K7</f>
        <v>96889.7</v>
      </c>
    </row>
    <row r="12" spans="2:11" x14ac:dyDescent="0.25">
      <c r="B12" s="102" t="s">
        <v>13</v>
      </c>
      <c r="C12" s="103"/>
      <c r="D12" s="103"/>
      <c r="E12" s="117"/>
      <c r="F12" s="117"/>
      <c r="G12" s="117"/>
      <c r="H12" s="117"/>
      <c r="I12" s="117"/>
      <c r="J12" s="117"/>
      <c r="K12" s="118"/>
    </row>
    <row r="13" spans="2:11" ht="22.5" customHeight="1" x14ac:dyDescent="0.25">
      <c r="B13" s="13" t="s">
        <v>14</v>
      </c>
      <c r="C13" s="12"/>
      <c r="D13" s="18">
        <f>I13+J13+K13</f>
        <v>395438.19999999995</v>
      </c>
      <c r="E13" s="18"/>
      <c r="F13" s="18"/>
      <c r="G13" s="18"/>
      <c r="H13" s="18"/>
      <c r="I13" s="126">
        <f>I14+I15+I16+I17+I18+I19+I20+I21+I22+I23+I24+I25+I49+I50+I51+I52+I53+I62</f>
        <v>122149.9</v>
      </c>
      <c r="J13" s="126">
        <f t="shared" ref="J13:K13" si="3">J14+J15+J16+J17+J18+J19+J20+J21+J22+J23+J24+J25+J49+J50+J51+J52+J53+J62</f>
        <v>114155.90000000001</v>
      </c>
      <c r="K13" s="126">
        <f t="shared" si="3"/>
        <v>159132.4</v>
      </c>
    </row>
    <row r="14" spans="2:11" x14ac:dyDescent="0.25">
      <c r="B14" s="10" t="s">
        <v>15</v>
      </c>
      <c r="C14" s="17"/>
      <c r="D14" s="83">
        <f>I14+J14+K14</f>
        <v>137705.90000000002</v>
      </c>
      <c r="E14" s="12"/>
      <c r="F14" s="12"/>
      <c r="G14" s="66"/>
      <c r="H14" s="66"/>
      <c r="I14" s="73">
        <v>40473.9</v>
      </c>
      <c r="J14" s="86">
        <v>48830.2</v>
      </c>
      <c r="K14" s="86">
        <v>48401.8</v>
      </c>
    </row>
    <row r="15" spans="2:11" x14ac:dyDescent="0.25">
      <c r="B15" s="10" t="s">
        <v>16</v>
      </c>
      <c r="C15" s="17"/>
      <c r="D15" s="83">
        <f t="shared" ref="D15:D19" si="4">I15+J15+K15</f>
        <v>7895.2999999999993</v>
      </c>
      <c r="E15" s="12"/>
      <c r="F15" s="12"/>
      <c r="G15" s="66"/>
      <c r="H15" s="66"/>
      <c r="I15" s="70">
        <v>2360.1999999999998</v>
      </c>
      <c r="J15" s="74">
        <v>2772.2</v>
      </c>
      <c r="K15" s="74">
        <v>2762.9</v>
      </c>
    </row>
    <row r="16" spans="2:11" ht="37.5" customHeight="1" x14ac:dyDescent="0.25">
      <c r="B16" s="10" t="s">
        <v>17</v>
      </c>
      <c r="C16" s="17"/>
      <c r="D16" s="83">
        <f t="shared" si="4"/>
        <v>3889.9</v>
      </c>
      <c r="E16" s="12"/>
      <c r="F16" s="12"/>
      <c r="G16" s="66"/>
      <c r="H16" s="66"/>
      <c r="I16" s="70">
        <v>1196.8</v>
      </c>
      <c r="J16" s="74">
        <v>1359</v>
      </c>
      <c r="K16" s="74">
        <v>1334.1</v>
      </c>
    </row>
    <row r="17" spans="2:11" ht="30" customHeight="1" x14ac:dyDescent="0.25">
      <c r="B17" s="10" t="s">
        <v>18</v>
      </c>
      <c r="C17" s="17"/>
      <c r="D17" s="83">
        <f t="shared" si="4"/>
        <v>508.5</v>
      </c>
      <c r="E17" s="12"/>
      <c r="F17" s="12"/>
      <c r="G17" s="66"/>
      <c r="H17" s="66"/>
      <c r="I17" s="70">
        <v>508.5</v>
      </c>
      <c r="J17" s="74"/>
      <c r="K17" s="74"/>
    </row>
    <row r="18" spans="2:11" x14ac:dyDescent="0.25">
      <c r="B18" s="10" t="s">
        <v>19</v>
      </c>
      <c r="C18" s="17"/>
      <c r="D18" s="83">
        <f t="shared" si="4"/>
        <v>3614.3999999999996</v>
      </c>
      <c r="E18" s="12"/>
      <c r="F18" s="12"/>
      <c r="G18" s="66"/>
      <c r="H18" s="66"/>
      <c r="I18" s="70">
        <v>1107.0999999999999</v>
      </c>
      <c r="J18" s="74">
        <v>1264.5999999999999</v>
      </c>
      <c r="K18" s="74">
        <v>1242.7</v>
      </c>
    </row>
    <row r="19" spans="2:11" x14ac:dyDescent="0.25">
      <c r="B19" s="10" t="s">
        <v>20</v>
      </c>
      <c r="C19" s="17"/>
      <c r="D19" s="83">
        <f t="shared" si="4"/>
        <v>2409.5</v>
      </c>
      <c r="E19" s="12"/>
      <c r="F19" s="12"/>
      <c r="G19" s="66"/>
      <c r="H19" s="66"/>
      <c r="I19" s="70">
        <v>738</v>
      </c>
      <c r="J19" s="74">
        <v>843</v>
      </c>
      <c r="K19" s="74">
        <v>828.5</v>
      </c>
    </row>
    <row r="20" spans="2:11" ht="29.25" customHeight="1" x14ac:dyDescent="0.25">
      <c r="B20" s="13" t="s">
        <v>21</v>
      </c>
      <c r="C20" s="17"/>
      <c r="D20" s="84">
        <f>I20+J20+K20</f>
        <v>42877</v>
      </c>
      <c r="E20" s="12"/>
      <c r="F20" s="12"/>
      <c r="G20" s="66"/>
      <c r="H20" s="66"/>
      <c r="I20" s="74">
        <v>19394.8</v>
      </c>
      <c r="J20" s="74">
        <v>11614.8</v>
      </c>
      <c r="K20" s="74">
        <v>11867.4</v>
      </c>
    </row>
    <row r="21" spans="2:11" x14ac:dyDescent="0.25">
      <c r="B21" s="13" t="s">
        <v>22</v>
      </c>
      <c r="C21" s="17"/>
      <c r="D21" s="84">
        <f>I21+J21+K21</f>
        <v>229</v>
      </c>
      <c r="E21" s="12"/>
      <c r="F21" s="12"/>
      <c r="G21" s="66"/>
      <c r="H21" s="66"/>
      <c r="I21" s="119">
        <v>79</v>
      </c>
      <c r="J21" s="74">
        <v>45.7</v>
      </c>
      <c r="K21" s="74">
        <v>104.3</v>
      </c>
    </row>
    <row r="22" spans="2:11" x14ac:dyDescent="0.25">
      <c r="B22" s="13" t="s">
        <v>23</v>
      </c>
      <c r="C22" s="17"/>
      <c r="D22" s="84">
        <f>I22+J22+K22</f>
        <v>190.4</v>
      </c>
      <c r="E22" s="12"/>
      <c r="F22" s="12"/>
      <c r="G22" s="66"/>
      <c r="H22" s="66"/>
      <c r="I22" s="119">
        <v>50.4</v>
      </c>
      <c r="J22" s="74">
        <v>70</v>
      </c>
      <c r="K22" s="74">
        <v>70</v>
      </c>
    </row>
    <row r="23" spans="2:11" x14ac:dyDescent="0.25">
      <c r="B23" s="10" t="s">
        <v>24</v>
      </c>
      <c r="C23" s="17"/>
      <c r="D23" s="84">
        <f>I23+J23+K23</f>
        <v>102.6</v>
      </c>
      <c r="E23" s="12"/>
      <c r="F23" s="12"/>
      <c r="G23" s="66"/>
      <c r="H23" s="66"/>
      <c r="I23" s="74"/>
      <c r="J23" s="74">
        <f>38+64.6</f>
        <v>102.6</v>
      </c>
      <c r="K23" s="74"/>
    </row>
    <row r="24" spans="2:11" x14ac:dyDescent="0.25">
      <c r="B24" s="10" t="s">
        <v>47</v>
      </c>
      <c r="C24" s="17"/>
      <c r="D24" s="84">
        <f t="shared" ref="D24" si="5">I24+J24+K24</f>
        <v>39082.5</v>
      </c>
      <c r="E24" s="12"/>
      <c r="F24" s="12"/>
      <c r="G24" s="66"/>
      <c r="H24" s="66"/>
      <c r="I24" s="74"/>
      <c r="J24" s="74"/>
      <c r="K24" s="4">
        <v>39082.5</v>
      </c>
    </row>
    <row r="25" spans="2:11" ht="20.25" customHeight="1" x14ac:dyDescent="0.25">
      <c r="B25" s="13" t="s">
        <v>25</v>
      </c>
      <c r="C25" s="12"/>
      <c r="D25" s="84">
        <f>I25+J25+K25</f>
        <v>8151.6</v>
      </c>
      <c r="E25" s="12"/>
      <c r="F25" s="12"/>
      <c r="G25" s="66"/>
      <c r="H25" s="66"/>
      <c r="I25" s="74">
        <f>I29+I30+I31+I32+I33+I34+I35+I36+I37+I38+I39+I40+I41+I42+I43+I44+I45+I46+I47</f>
        <v>5084.3999999999996</v>
      </c>
      <c r="J25" s="74">
        <f t="shared" ref="J25:K25" si="6">J29+J30+J31+J32+J33+J34+J35+J36+J37+J38+J39+J40+J41+J42+J43+J44+J45+J46+J47</f>
        <v>1132.8</v>
      </c>
      <c r="K25" s="74">
        <f t="shared" si="6"/>
        <v>1934.4</v>
      </c>
    </row>
    <row r="26" spans="2:11" hidden="1" x14ac:dyDescent="0.25">
      <c r="B26" s="10" t="s">
        <v>26</v>
      </c>
      <c r="C26" s="17"/>
      <c r="D26" s="84">
        <f t="shared" ref="D26:D52" si="7">I26+J26+K26</f>
        <v>0</v>
      </c>
      <c r="E26" s="12"/>
      <c r="F26" s="12"/>
      <c r="G26" s="66"/>
      <c r="H26" s="66"/>
      <c r="I26" s="4"/>
      <c r="J26" s="4"/>
      <c r="K26" s="74"/>
    </row>
    <row r="27" spans="2:11" hidden="1" x14ac:dyDescent="0.25">
      <c r="B27" s="10" t="s">
        <v>27</v>
      </c>
      <c r="C27" s="17"/>
      <c r="D27" s="84">
        <f t="shared" si="7"/>
        <v>0</v>
      </c>
      <c r="E27" s="12"/>
      <c r="F27" s="12"/>
      <c r="G27" s="66"/>
      <c r="H27" s="66"/>
      <c r="I27" s="4"/>
      <c r="J27" s="4"/>
      <c r="K27" s="74"/>
    </row>
    <row r="28" spans="2:11" hidden="1" x14ac:dyDescent="0.25">
      <c r="B28" s="10" t="s">
        <v>28</v>
      </c>
      <c r="C28" s="17"/>
      <c r="D28" s="84">
        <f t="shared" si="7"/>
        <v>0</v>
      </c>
      <c r="E28" s="12"/>
      <c r="F28" s="12"/>
      <c r="G28" s="66"/>
      <c r="H28" s="66"/>
      <c r="I28" s="4"/>
      <c r="J28" s="4"/>
      <c r="K28" s="74"/>
    </row>
    <row r="29" spans="2:11" x14ac:dyDescent="0.25">
      <c r="B29" s="10" t="s">
        <v>29</v>
      </c>
      <c r="C29" s="17"/>
      <c r="D29" s="84">
        <f t="shared" si="7"/>
        <v>31.3</v>
      </c>
      <c r="E29" s="12"/>
      <c r="F29" s="12"/>
      <c r="G29" s="66"/>
      <c r="H29" s="66"/>
      <c r="I29" s="4">
        <v>31.3</v>
      </c>
      <c r="J29" s="4"/>
      <c r="K29" s="74"/>
    </row>
    <row r="30" spans="2:11" x14ac:dyDescent="0.25">
      <c r="B30" s="10" t="s">
        <v>30</v>
      </c>
      <c r="C30" s="17"/>
      <c r="D30" s="84">
        <f t="shared" si="7"/>
        <v>603</v>
      </c>
      <c r="E30" s="12"/>
      <c r="F30" s="12"/>
      <c r="G30" s="66"/>
      <c r="H30" s="66"/>
      <c r="I30" s="4"/>
      <c r="J30" s="4"/>
      <c r="K30" s="74">
        <v>603</v>
      </c>
    </row>
    <row r="31" spans="2:11" x14ac:dyDescent="0.25">
      <c r="B31" s="10" t="s">
        <v>31</v>
      </c>
      <c r="C31" s="17"/>
      <c r="D31" s="84">
        <f t="shared" si="7"/>
        <v>0</v>
      </c>
      <c r="E31" s="12"/>
      <c r="F31" s="12"/>
      <c r="G31" s="66"/>
      <c r="H31" s="66"/>
      <c r="I31" s="4"/>
      <c r="J31" s="4"/>
      <c r="K31" s="74"/>
    </row>
    <row r="32" spans="2:11" x14ac:dyDescent="0.25">
      <c r="B32" s="10" t="s">
        <v>32</v>
      </c>
      <c r="C32" s="17"/>
      <c r="D32" s="84">
        <f t="shared" si="7"/>
        <v>69</v>
      </c>
      <c r="E32" s="12"/>
      <c r="F32" s="12"/>
      <c r="G32" s="66"/>
      <c r="H32" s="66"/>
      <c r="I32" s="4"/>
      <c r="J32" s="4"/>
      <c r="K32" s="74">
        <v>69</v>
      </c>
    </row>
    <row r="33" spans="2:11" x14ac:dyDescent="0.25">
      <c r="B33" s="10" t="s">
        <v>33</v>
      </c>
      <c r="C33" s="17"/>
      <c r="D33" s="84">
        <f t="shared" si="7"/>
        <v>0</v>
      </c>
      <c r="E33" s="12"/>
      <c r="F33" s="12"/>
      <c r="G33" s="66"/>
      <c r="H33" s="66"/>
      <c r="I33" s="4"/>
      <c r="J33" s="4"/>
      <c r="K33" s="74"/>
    </row>
    <row r="34" spans="2:11" x14ac:dyDescent="0.25">
      <c r="B34" s="10" t="s">
        <v>89</v>
      </c>
      <c r="C34" s="17"/>
      <c r="D34" s="84">
        <f t="shared" si="7"/>
        <v>537.9</v>
      </c>
      <c r="E34" s="12"/>
      <c r="F34" s="12"/>
      <c r="G34" s="66"/>
      <c r="H34" s="66"/>
      <c r="I34" s="4"/>
      <c r="J34" s="4"/>
      <c r="K34" s="74">
        <v>537.9</v>
      </c>
    </row>
    <row r="35" spans="2:11" x14ac:dyDescent="0.25">
      <c r="B35" s="10" t="s">
        <v>71</v>
      </c>
      <c r="C35" s="17"/>
      <c r="D35" s="84">
        <f t="shared" si="7"/>
        <v>0</v>
      </c>
      <c r="E35" s="12"/>
      <c r="F35" s="12"/>
      <c r="G35" s="66"/>
      <c r="H35" s="66"/>
      <c r="I35" s="4"/>
      <c r="J35" s="4"/>
      <c r="K35" s="74"/>
    </row>
    <row r="36" spans="2:11" x14ac:dyDescent="0.25">
      <c r="B36" s="10" t="s">
        <v>72</v>
      </c>
      <c r="C36" s="17"/>
      <c r="D36" s="84">
        <f t="shared" si="7"/>
        <v>0</v>
      </c>
      <c r="E36" s="12"/>
      <c r="F36" s="12"/>
      <c r="G36" s="66"/>
      <c r="H36" s="66"/>
      <c r="I36" s="4"/>
      <c r="J36" s="4"/>
      <c r="K36" s="74"/>
    </row>
    <row r="37" spans="2:11" x14ac:dyDescent="0.25">
      <c r="B37" s="10" t="s">
        <v>34</v>
      </c>
      <c r="C37" s="17"/>
      <c r="D37" s="84">
        <f t="shared" si="7"/>
        <v>0</v>
      </c>
      <c r="E37" s="12"/>
      <c r="F37" s="12"/>
      <c r="G37" s="66"/>
      <c r="H37" s="66"/>
      <c r="I37" s="4"/>
      <c r="J37" s="4"/>
      <c r="K37" s="74"/>
    </row>
    <row r="38" spans="2:11" x14ac:dyDescent="0.25">
      <c r="B38" s="10" t="s">
        <v>91</v>
      </c>
      <c r="C38" s="17"/>
      <c r="D38" s="84">
        <f t="shared" si="7"/>
        <v>32.200000000000003</v>
      </c>
      <c r="E38" s="12"/>
      <c r="F38" s="12"/>
      <c r="G38" s="66"/>
      <c r="H38" s="66"/>
      <c r="I38" s="4">
        <v>32.200000000000003</v>
      </c>
      <c r="J38" s="4"/>
      <c r="K38" s="74"/>
    </row>
    <row r="39" spans="2:11" x14ac:dyDescent="0.25">
      <c r="B39" s="10" t="s">
        <v>67</v>
      </c>
      <c r="C39" s="17"/>
      <c r="D39" s="84">
        <f t="shared" si="7"/>
        <v>0</v>
      </c>
      <c r="E39" s="12"/>
      <c r="F39" s="12"/>
      <c r="G39" s="66"/>
      <c r="H39" s="66"/>
      <c r="I39" s="4"/>
      <c r="J39" s="4"/>
      <c r="K39" s="74"/>
    </row>
    <row r="40" spans="2:11" x14ac:dyDescent="0.25">
      <c r="B40" s="10" t="s">
        <v>87</v>
      </c>
      <c r="C40" s="17"/>
      <c r="D40" s="84">
        <f t="shared" si="7"/>
        <v>1280.5999999999999</v>
      </c>
      <c r="E40" s="12"/>
      <c r="F40" s="12"/>
      <c r="G40" s="66"/>
      <c r="H40" s="66"/>
      <c r="I40" s="4">
        <v>1280.5999999999999</v>
      </c>
      <c r="J40" s="4"/>
      <c r="K40" s="74"/>
    </row>
    <row r="41" spans="2:11" x14ac:dyDescent="0.25">
      <c r="B41" s="10" t="s">
        <v>90</v>
      </c>
      <c r="C41" s="17"/>
      <c r="D41" s="84">
        <f t="shared" si="7"/>
        <v>680</v>
      </c>
      <c r="E41" s="12"/>
      <c r="F41" s="12"/>
      <c r="G41" s="66"/>
      <c r="H41" s="66"/>
      <c r="I41" s="4"/>
      <c r="J41" s="4"/>
      <c r="K41" s="74">
        <v>680</v>
      </c>
    </row>
    <row r="42" spans="2:11" x14ac:dyDescent="0.25">
      <c r="B42" s="10" t="s">
        <v>85</v>
      </c>
      <c r="C42" s="17"/>
      <c r="D42" s="84">
        <f t="shared" si="7"/>
        <v>24.8</v>
      </c>
      <c r="E42" s="12"/>
      <c r="F42" s="12"/>
      <c r="G42" s="66"/>
      <c r="H42" s="66"/>
      <c r="I42" s="4"/>
      <c r="J42" s="4">
        <v>24.8</v>
      </c>
      <c r="K42" s="74"/>
    </row>
    <row r="43" spans="2:11" x14ac:dyDescent="0.25">
      <c r="B43" s="10" t="s">
        <v>88</v>
      </c>
      <c r="C43" s="17"/>
      <c r="D43" s="84">
        <f t="shared" si="7"/>
        <v>44.5</v>
      </c>
      <c r="E43" s="12"/>
      <c r="F43" s="12"/>
      <c r="G43" s="66"/>
      <c r="H43" s="66"/>
      <c r="I43" s="4"/>
      <c r="J43" s="4"/>
      <c r="K43" s="74">
        <v>44.5</v>
      </c>
    </row>
    <row r="44" spans="2:11" ht="21.75" customHeight="1" x14ac:dyDescent="0.25">
      <c r="B44" s="10" t="s">
        <v>35</v>
      </c>
      <c r="C44" s="17"/>
      <c r="D44" s="84">
        <f t="shared" si="7"/>
        <v>0</v>
      </c>
      <c r="E44" s="12"/>
      <c r="F44" s="12"/>
      <c r="G44" s="66"/>
      <c r="H44" s="66"/>
      <c r="I44" s="4"/>
      <c r="J44" s="4"/>
      <c r="K44" s="74"/>
    </row>
    <row r="45" spans="2:11" ht="21.75" customHeight="1" x14ac:dyDescent="0.25">
      <c r="B45" s="10" t="s">
        <v>86</v>
      </c>
      <c r="C45" s="17"/>
      <c r="D45" s="84">
        <f>I45+J45+K45</f>
        <v>108</v>
      </c>
      <c r="E45" s="12"/>
      <c r="F45" s="12"/>
      <c r="G45" s="66"/>
      <c r="H45" s="66"/>
      <c r="I45" s="4"/>
      <c r="J45" s="4">
        <v>108</v>
      </c>
      <c r="K45" s="4"/>
    </row>
    <row r="46" spans="2:11" ht="18" customHeight="1" x14ac:dyDescent="0.25">
      <c r="B46" s="10" t="s">
        <v>84</v>
      </c>
      <c r="C46" s="17"/>
      <c r="D46" s="84">
        <f t="shared" si="7"/>
        <v>1600</v>
      </c>
      <c r="E46" s="12"/>
      <c r="F46" s="12"/>
      <c r="G46" s="66"/>
      <c r="H46" s="66"/>
      <c r="I46" s="4">
        <v>600</v>
      </c>
      <c r="J46" s="4">
        <v>1000</v>
      </c>
      <c r="K46" s="4"/>
    </row>
    <row r="47" spans="2:11" ht="18" customHeight="1" x14ac:dyDescent="0.25">
      <c r="B47" s="10" t="s">
        <v>92</v>
      </c>
      <c r="C47" s="17"/>
      <c r="D47" s="84">
        <f>I47+J47+K47</f>
        <v>3140.3</v>
      </c>
      <c r="E47" s="12"/>
      <c r="F47" s="12"/>
      <c r="G47" s="66"/>
      <c r="H47" s="66"/>
      <c r="I47" s="4">
        <v>3140.3</v>
      </c>
      <c r="J47" s="4"/>
      <c r="K47" s="4"/>
    </row>
    <row r="48" spans="2:11" hidden="1" x14ac:dyDescent="0.25">
      <c r="B48" s="10"/>
      <c r="C48" s="17"/>
      <c r="D48" s="84">
        <f t="shared" si="7"/>
        <v>0</v>
      </c>
      <c r="E48" s="12"/>
      <c r="F48" s="12"/>
      <c r="G48" s="66"/>
      <c r="H48" s="66"/>
      <c r="I48" s="4"/>
      <c r="J48" s="4"/>
      <c r="K48" s="4"/>
    </row>
    <row r="49" spans="2:12" x14ac:dyDescent="0.25">
      <c r="B49" s="13" t="s">
        <v>36</v>
      </c>
      <c r="C49" s="12"/>
      <c r="D49" s="84">
        <f t="shared" si="7"/>
        <v>7332.3</v>
      </c>
      <c r="E49" s="12"/>
      <c r="F49" s="12"/>
      <c r="G49" s="66"/>
      <c r="H49" s="66"/>
      <c r="I49" s="72">
        <v>7310.2</v>
      </c>
      <c r="J49" s="4">
        <v>22.1</v>
      </c>
      <c r="K49" s="4"/>
    </row>
    <row r="50" spans="2:12" x14ac:dyDescent="0.25">
      <c r="B50" s="13" t="s">
        <v>66</v>
      </c>
      <c r="C50" s="12"/>
      <c r="D50" s="84">
        <f t="shared" si="7"/>
        <v>0</v>
      </c>
      <c r="E50" s="12"/>
      <c r="F50" s="12"/>
      <c r="G50" s="66"/>
      <c r="H50" s="66"/>
      <c r="I50" s="4"/>
      <c r="J50" s="4"/>
      <c r="K50" s="4"/>
    </row>
    <row r="51" spans="2:12" x14ac:dyDescent="0.25">
      <c r="B51" s="13" t="s">
        <v>68</v>
      </c>
      <c r="C51" s="12"/>
      <c r="D51" s="84">
        <f t="shared" si="7"/>
        <v>0</v>
      </c>
      <c r="E51" s="12"/>
      <c r="F51" s="12"/>
      <c r="G51" s="66"/>
      <c r="H51" s="66"/>
      <c r="I51" s="4"/>
      <c r="J51" s="4"/>
      <c r="K51" s="4"/>
    </row>
    <row r="52" spans="2:12" x14ac:dyDescent="0.25">
      <c r="B52" s="13" t="s">
        <v>37</v>
      </c>
      <c r="C52" s="12"/>
      <c r="D52" s="84">
        <f t="shared" si="7"/>
        <v>11180.9</v>
      </c>
      <c r="E52" s="12"/>
      <c r="F52" s="12"/>
      <c r="G52" s="66"/>
      <c r="H52" s="66"/>
      <c r="I52" s="72"/>
      <c r="J52" s="4">
        <v>4036.1</v>
      </c>
      <c r="K52" s="4">
        <v>7144.8</v>
      </c>
      <c r="L52" s="9"/>
    </row>
    <row r="53" spans="2:12" s="19" customFormat="1" x14ac:dyDescent="0.25">
      <c r="B53" s="13" t="s">
        <v>38</v>
      </c>
      <c r="C53" s="12"/>
      <c r="D53" s="84">
        <f>I53+J53+K53</f>
        <v>6954.8</v>
      </c>
      <c r="E53" s="12"/>
      <c r="F53" s="12"/>
      <c r="G53" s="67"/>
      <c r="H53" s="67"/>
      <c r="I53" s="74">
        <f>I54+I55+I56+I57+I58+I59+I60+I61</f>
        <v>1185.6000000000001</v>
      </c>
      <c r="J53" s="74">
        <f t="shared" ref="J53:K53" si="8">J54+J55+J56+J57+J58+J59+J60+J61</f>
        <v>1864.5</v>
      </c>
      <c r="K53" s="74">
        <f t="shared" si="8"/>
        <v>3904.7</v>
      </c>
      <c r="L53" s="87"/>
    </row>
    <row r="54" spans="2:12" x14ac:dyDescent="0.25">
      <c r="B54" s="10" t="s">
        <v>39</v>
      </c>
      <c r="C54" s="12"/>
      <c r="D54" s="84">
        <f t="shared" ref="D54:D76" si="9">I54+J54+K54</f>
        <v>1568</v>
      </c>
      <c r="E54" s="12"/>
      <c r="F54" s="12"/>
      <c r="G54" s="66"/>
      <c r="H54" s="66"/>
      <c r="I54" s="71">
        <v>784</v>
      </c>
      <c r="J54" s="4">
        <v>784</v>
      </c>
      <c r="K54" s="4"/>
      <c r="L54" s="9"/>
    </row>
    <row r="55" spans="2:12" x14ac:dyDescent="0.25">
      <c r="B55" s="10" t="s">
        <v>40</v>
      </c>
      <c r="C55" s="12"/>
      <c r="D55" s="84">
        <f t="shared" si="9"/>
        <v>3967</v>
      </c>
      <c r="E55" s="12"/>
      <c r="F55" s="12"/>
      <c r="G55" s="66"/>
      <c r="H55" s="66"/>
      <c r="I55" s="71">
        <v>0</v>
      </c>
      <c r="J55" s="4">
        <v>887</v>
      </c>
      <c r="K55" s="4">
        <v>3080</v>
      </c>
    </row>
    <row r="56" spans="2:12" x14ac:dyDescent="0.25">
      <c r="B56" s="10" t="s">
        <v>41</v>
      </c>
      <c r="C56" s="12"/>
      <c r="D56" s="84">
        <f t="shared" si="9"/>
        <v>272.7</v>
      </c>
      <c r="E56" s="12"/>
      <c r="F56" s="12"/>
      <c r="G56" s="66"/>
      <c r="H56" s="66"/>
      <c r="I56" s="6">
        <v>272.7</v>
      </c>
      <c r="J56" s="4"/>
      <c r="K56" s="4"/>
    </row>
    <row r="57" spans="2:12" x14ac:dyDescent="0.25">
      <c r="B57" s="10" t="s">
        <v>42</v>
      </c>
      <c r="C57" s="12"/>
      <c r="D57" s="84">
        <f t="shared" si="9"/>
        <v>294.7</v>
      </c>
      <c r="E57" s="12"/>
      <c r="F57" s="12"/>
      <c r="G57" s="66"/>
      <c r="H57" s="66"/>
      <c r="I57" s="71">
        <v>128.9</v>
      </c>
      <c r="J57" s="4">
        <v>95.8</v>
      </c>
      <c r="K57" s="4">
        <v>70</v>
      </c>
    </row>
    <row r="58" spans="2:12" ht="30" x14ac:dyDescent="0.25">
      <c r="B58" s="10" t="s">
        <v>81</v>
      </c>
      <c r="C58" s="12"/>
      <c r="D58" s="84">
        <f t="shared" si="9"/>
        <v>739</v>
      </c>
      <c r="E58" s="12"/>
      <c r="F58" s="12"/>
      <c r="G58" s="66"/>
      <c r="H58" s="66"/>
      <c r="I58" s="6"/>
      <c r="J58" s="4"/>
      <c r="K58" s="4">
        <v>739</v>
      </c>
    </row>
    <row r="59" spans="2:12" x14ac:dyDescent="0.25">
      <c r="B59" s="10" t="s">
        <v>82</v>
      </c>
      <c r="C59" s="12"/>
      <c r="D59" s="84">
        <f t="shared" si="9"/>
        <v>82.5</v>
      </c>
      <c r="E59" s="12"/>
      <c r="F59" s="12"/>
      <c r="G59" s="66"/>
      <c r="H59" s="66"/>
      <c r="I59" s="6"/>
      <c r="J59" s="4">
        <v>82.5</v>
      </c>
      <c r="K59" s="4"/>
    </row>
    <row r="60" spans="2:12" ht="18.75" customHeight="1" x14ac:dyDescent="0.25">
      <c r="B60" s="10" t="s">
        <v>43</v>
      </c>
      <c r="C60" s="17"/>
      <c r="D60" s="84">
        <f t="shared" si="9"/>
        <v>15.2</v>
      </c>
      <c r="E60" s="12"/>
      <c r="F60" s="12"/>
      <c r="G60" s="66"/>
      <c r="H60" s="66"/>
      <c r="I60" s="6"/>
      <c r="J60" s="4">
        <v>15.2</v>
      </c>
      <c r="K60" s="4"/>
    </row>
    <row r="61" spans="2:12" x14ac:dyDescent="0.25">
      <c r="B61" s="20" t="s">
        <v>83</v>
      </c>
      <c r="C61" s="17"/>
      <c r="D61" s="84">
        <f t="shared" si="9"/>
        <v>15.7</v>
      </c>
      <c r="E61" s="12"/>
      <c r="F61" s="12"/>
      <c r="G61" s="66"/>
      <c r="H61" s="66"/>
      <c r="I61" s="6"/>
      <c r="J61" s="4"/>
      <c r="K61" s="4">
        <v>15.7</v>
      </c>
    </row>
    <row r="62" spans="2:12" s="23" customFormat="1" x14ac:dyDescent="0.25">
      <c r="B62" s="21" t="s">
        <v>44</v>
      </c>
      <c r="C62" s="22"/>
      <c r="D62" s="84">
        <f t="shared" si="9"/>
        <v>123313.60000000001</v>
      </c>
      <c r="E62" s="22"/>
      <c r="F62" s="22"/>
      <c r="G62" s="68"/>
      <c r="H62" s="68"/>
      <c r="I62" s="120">
        <v>42661</v>
      </c>
      <c r="J62" s="121">
        <v>40198.300000000003</v>
      </c>
      <c r="K62" s="121">
        <v>40454.300000000003</v>
      </c>
    </row>
    <row r="63" spans="2:12" ht="31.5" customHeight="1" x14ac:dyDescent="0.25">
      <c r="B63" s="13" t="s">
        <v>46</v>
      </c>
      <c r="C63" s="12"/>
      <c r="D63" s="84">
        <f t="shared" si="9"/>
        <v>18044.400000000001</v>
      </c>
      <c r="E63" s="12"/>
      <c r="F63" s="12"/>
      <c r="G63" s="69"/>
      <c r="H63" s="69"/>
      <c r="I63" s="4">
        <f>I64+I65+I70+I71+I72+I73+I74</f>
        <v>3164.8999999999996</v>
      </c>
      <c r="J63" s="4">
        <f t="shared" ref="J63:K63" si="10">J64+J65+J70+J71+J72+J73+J74</f>
        <v>9431.6000000000022</v>
      </c>
      <c r="K63" s="4">
        <f t="shared" si="10"/>
        <v>5447.9000000000015</v>
      </c>
    </row>
    <row r="64" spans="2:12" x14ac:dyDescent="0.25">
      <c r="B64" s="10" t="s">
        <v>73</v>
      </c>
      <c r="C64" s="17"/>
      <c r="D64" s="84">
        <f t="shared" si="9"/>
        <v>84.1</v>
      </c>
      <c r="E64" s="12"/>
      <c r="F64" s="12"/>
      <c r="G64" s="66"/>
      <c r="H64" s="66"/>
      <c r="I64" s="4">
        <v>15</v>
      </c>
      <c r="J64" s="4"/>
      <c r="K64" s="4">
        <v>69.099999999999994</v>
      </c>
    </row>
    <row r="65" spans="2:11" ht="20.25" customHeight="1" x14ac:dyDescent="0.35">
      <c r="B65" s="25" t="s">
        <v>48</v>
      </c>
      <c r="C65" s="12"/>
      <c r="D65" s="84">
        <f t="shared" si="9"/>
        <v>1201.3</v>
      </c>
      <c r="E65" s="17"/>
      <c r="F65" s="17"/>
      <c r="G65" s="17"/>
      <c r="H65" s="17"/>
      <c r="I65" s="4">
        <f>I66+I67+I68+I69</f>
        <v>0</v>
      </c>
      <c r="J65" s="4">
        <f t="shared" ref="J65:K65" si="11">J66+J67+J68+J69</f>
        <v>1201.3</v>
      </c>
      <c r="K65" s="4">
        <f t="shared" si="11"/>
        <v>0</v>
      </c>
    </row>
    <row r="66" spans="2:11" x14ac:dyDescent="0.25">
      <c r="B66" s="10" t="s">
        <v>49</v>
      </c>
      <c r="C66" s="17"/>
      <c r="D66" s="84">
        <f t="shared" si="9"/>
        <v>0</v>
      </c>
      <c r="E66" s="12"/>
      <c r="F66" s="12"/>
      <c r="G66" s="66"/>
      <c r="H66" s="66"/>
      <c r="I66" s="122"/>
      <c r="J66" s="4"/>
      <c r="K66" s="4"/>
    </row>
    <row r="67" spans="2:11" x14ac:dyDescent="0.25">
      <c r="B67" s="10" t="s">
        <v>50</v>
      </c>
      <c r="C67" s="17"/>
      <c r="D67" s="84">
        <f t="shared" si="9"/>
        <v>0</v>
      </c>
      <c r="E67" s="12"/>
      <c r="F67" s="12"/>
      <c r="G67" s="66"/>
      <c r="H67" s="66"/>
      <c r="I67" s="4"/>
      <c r="J67" s="4"/>
      <c r="K67" s="4"/>
    </row>
    <row r="68" spans="2:11" ht="17.25" customHeight="1" x14ac:dyDescent="0.25">
      <c r="B68" s="10" t="s">
        <v>51</v>
      </c>
      <c r="C68" s="17"/>
      <c r="D68" s="84">
        <f t="shared" si="9"/>
        <v>41.3</v>
      </c>
      <c r="E68" s="12"/>
      <c r="F68" s="12"/>
      <c r="G68" s="66"/>
      <c r="H68" s="66"/>
      <c r="I68" s="123"/>
      <c r="J68" s="4">
        <v>41.3</v>
      </c>
      <c r="K68" s="4"/>
    </row>
    <row r="69" spans="2:11" ht="17.25" customHeight="1" x14ac:dyDescent="0.25">
      <c r="B69" s="10" t="s">
        <v>74</v>
      </c>
      <c r="C69" s="17"/>
      <c r="D69" s="84">
        <f t="shared" si="9"/>
        <v>1160</v>
      </c>
      <c r="E69" s="12"/>
      <c r="F69" s="12"/>
      <c r="G69" s="66"/>
      <c r="H69" s="66"/>
      <c r="I69" s="123"/>
      <c r="J69" s="4">
        <v>1160</v>
      </c>
      <c r="K69" s="4"/>
    </row>
    <row r="70" spans="2:11" s="24" customFormat="1" x14ac:dyDescent="0.25">
      <c r="B70" s="13" t="s">
        <v>15</v>
      </c>
      <c r="C70" s="12"/>
      <c r="D70" s="84">
        <f t="shared" si="9"/>
        <v>14851.2</v>
      </c>
      <c r="E70" s="17"/>
      <c r="F70" s="17"/>
      <c r="G70" s="66"/>
      <c r="H70" s="66"/>
      <c r="I70" s="4">
        <v>2784.8</v>
      </c>
      <c r="J70" s="4">
        <v>7310.1</v>
      </c>
      <c r="K70" s="4">
        <v>4756.3</v>
      </c>
    </row>
    <row r="71" spans="2:11" s="24" customFormat="1" x14ac:dyDescent="0.25">
      <c r="B71" s="13" t="s">
        <v>45</v>
      </c>
      <c r="C71" s="12"/>
      <c r="D71" s="84">
        <f t="shared" si="9"/>
        <v>795.7</v>
      </c>
      <c r="E71" s="17"/>
      <c r="F71" s="17"/>
      <c r="G71" s="66"/>
      <c r="H71" s="66"/>
      <c r="I71" s="4">
        <v>152</v>
      </c>
      <c r="J71" s="4">
        <v>392.7</v>
      </c>
      <c r="K71" s="4">
        <v>251</v>
      </c>
    </row>
    <row r="72" spans="2:11" s="24" customFormat="1" x14ac:dyDescent="0.25">
      <c r="B72" s="13" t="s">
        <v>52</v>
      </c>
      <c r="C72" s="12"/>
      <c r="D72" s="84">
        <f t="shared" si="9"/>
        <v>430</v>
      </c>
      <c r="E72" s="17"/>
      <c r="F72" s="17"/>
      <c r="G72" s="66"/>
      <c r="H72" s="66"/>
      <c r="I72" s="4">
        <v>82.7</v>
      </c>
      <c r="J72" s="4">
        <v>204.7</v>
      </c>
      <c r="K72" s="4">
        <v>142.6</v>
      </c>
    </row>
    <row r="73" spans="2:11" s="24" customFormat="1" x14ac:dyDescent="0.25">
      <c r="B73" s="13" t="s">
        <v>19</v>
      </c>
      <c r="C73" s="12"/>
      <c r="D73" s="84">
        <f t="shared" si="9"/>
        <v>409.2</v>
      </c>
      <c r="E73" s="17"/>
      <c r="F73" s="17"/>
      <c r="G73" s="66"/>
      <c r="H73" s="66"/>
      <c r="I73" s="4">
        <v>78.2</v>
      </c>
      <c r="J73" s="4">
        <v>193.7</v>
      </c>
      <c r="K73" s="4">
        <v>137.30000000000001</v>
      </c>
    </row>
    <row r="74" spans="2:11" s="24" customFormat="1" x14ac:dyDescent="0.25">
      <c r="B74" s="13" t="s">
        <v>20</v>
      </c>
      <c r="C74" s="12"/>
      <c r="D74" s="84">
        <f t="shared" si="9"/>
        <v>272.89999999999998</v>
      </c>
      <c r="E74" s="17"/>
      <c r="F74" s="17"/>
      <c r="G74" s="66"/>
      <c r="H74" s="66"/>
      <c r="I74" s="4">
        <v>52.2</v>
      </c>
      <c r="J74" s="4">
        <v>129.1</v>
      </c>
      <c r="K74" s="4">
        <v>91.6</v>
      </c>
    </row>
    <row r="75" spans="2:11" ht="33" customHeight="1" x14ac:dyDescent="0.25">
      <c r="B75" s="13" t="s">
        <v>53</v>
      </c>
      <c r="C75" s="17"/>
      <c r="D75" s="84">
        <f t="shared" si="9"/>
        <v>0</v>
      </c>
      <c r="E75" s="12"/>
      <c r="F75" s="12"/>
      <c r="G75" s="66"/>
      <c r="H75" s="66"/>
      <c r="I75" s="4"/>
      <c r="J75" s="4"/>
      <c r="K75" s="4"/>
    </row>
    <row r="76" spans="2:11" x14ac:dyDescent="0.25">
      <c r="B76" s="26" t="s">
        <v>54</v>
      </c>
      <c r="C76" s="27"/>
      <c r="D76" s="84">
        <f t="shared" si="9"/>
        <v>413482.6</v>
      </c>
      <c r="E76" s="27"/>
      <c r="F76" s="27"/>
      <c r="G76" s="27">
        <f>G13+G63</f>
        <v>0</v>
      </c>
      <c r="H76" s="27">
        <f>H13+H63</f>
        <v>0</v>
      </c>
      <c r="I76" s="124">
        <f>I63+I13</f>
        <v>125314.79999999999</v>
      </c>
      <c r="J76" s="124">
        <f>J63+J13</f>
        <v>123587.50000000001</v>
      </c>
      <c r="K76" s="124">
        <f>K63+K13</f>
        <v>164580.29999999999</v>
      </c>
    </row>
    <row r="77" spans="2:11" x14ac:dyDescent="0.25">
      <c r="B77" s="78"/>
      <c r="C77" s="79"/>
      <c r="D77" s="80"/>
      <c r="E77" s="79"/>
      <c r="F77" s="79"/>
      <c r="G77" s="79"/>
      <c r="H77" s="79"/>
      <c r="I77" s="81"/>
      <c r="J77" s="9"/>
      <c r="K77" s="9"/>
    </row>
    <row r="78" spans="2:11" x14ac:dyDescent="0.25">
      <c r="B78" s="62"/>
      <c r="C78" s="63"/>
      <c r="D78" s="62"/>
      <c r="E78" s="62"/>
      <c r="F78" s="62"/>
      <c r="G78" s="64"/>
      <c r="H78" s="65"/>
    </row>
    <row r="79" spans="2:11" x14ac:dyDescent="0.25">
      <c r="B79" s="28" t="s">
        <v>55</v>
      </c>
      <c r="C79" s="28"/>
      <c r="D79" s="29"/>
      <c r="E79" s="28"/>
      <c r="F79" s="28"/>
      <c r="G79" s="3"/>
      <c r="H79" s="30"/>
    </row>
    <row r="80" spans="2:11" x14ac:dyDescent="0.25">
      <c r="B80" s="3"/>
      <c r="C80" s="3"/>
      <c r="D80" s="30"/>
      <c r="E80" s="3"/>
      <c r="F80" s="3"/>
      <c r="G80" s="3"/>
      <c r="H80" s="3"/>
    </row>
    <row r="81" spans="2:8" x14ac:dyDescent="0.25">
      <c r="B81" s="28" t="s">
        <v>56</v>
      </c>
      <c r="C81" s="28"/>
      <c r="D81" s="28"/>
      <c r="E81" s="28"/>
      <c r="F81" s="28"/>
      <c r="G81" s="3"/>
      <c r="H81" s="3"/>
    </row>
    <row r="82" spans="2:8" x14ac:dyDescent="0.25">
      <c r="B82" s="91"/>
      <c r="C82" s="91"/>
      <c r="D82" s="91"/>
      <c r="E82" s="57"/>
      <c r="F82" s="57"/>
      <c r="G82" s="24"/>
      <c r="H82" s="24"/>
    </row>
    <row r="83" spans="2:8" x14ac:dyDescent="0.25">
      <c r="B83" s="31"/>
      <c r="C83" s="31"/>
      <c r="D83" s="31"/>
      <c r="E83" s="31"/>
      <c r="F83" s="31"/>
      <c r="G83" s="24"/>
      <c r="H83" s="24"/>
    </row>
    <row r="86" spans="2:8" x14ac:dyDescent="0.25">
      <c r="C86" s="9"/>
      <c r="D86" s="9"/>
      <c r="E86" s="9"/>
      <c r="F86" s="9"/>
      <c r="G86" s="9"/>
      <c r="H86" s="9"/>
    </row>
    <row r="87" spans="2:8" x14ac:dyDescent="0.25">
      <c r="C87" s="9"/>
      <c r="D87" s="9"/>
      <c r="E87" s="9"/>
      <c r="F87" s="9"/>
      <c r="G87" s="9"/>
      <c r="H87" s="9"/>
    </row>
    <row r="88" spans="2:8" x14ac:dyDescent="0.25">
      <c r="C88" s="9"/>
      <c r="D88" s="9"/>
      <c r="E88" s="9"/>
      <c r="F88" s="9"/>
      <c r="G88" s="9"/>
      <c r="H88" s="9"/>
    </row>
    <row r="89" spans="2:8" x14ac:dyDescent="0.25">
      <c r="C89" s="9"/>
      <c r="D89" s="9"/>
      <c r="E89" s="9"/>
      <c r="F89" s="9"/>
      <c r="G89" s="9"/>
      <c r="H89" s="9"/>
    </row>
    <row r="90" spans="2:8" x14ac:dyDescent="0.25">
      <c r="C90" s="9"/>
      <c r="D90" s="9"/>
      <c r="E90" s="9"/>
      <c r="F90" s="9"/>
      <c r="G90" s="9"/>
      <c r="H90" s="9"/>
    </row>
    <row r="91" spans="2:8" x14ac:dyDescent="0.25">
      <c r="C91" s="9"/>
      <c r="D91" s="9"/>
      <c r="E91" s="9"/>
      <c r="F91" s="9"/>
      <c r="G91" s="9"/>
      <c r="H91" s="9"/>
    </row>
    <row r="92" spans="2:8" x14ac:dyDescent="0.25">
      <c r="C92" s="9"/>
      <c r="D92" s="9"/>
      <c r="E92" s="9"/>
      <c r="F92" s="9"/>
      <c r="G92" s="9"/>
      <c r="H92" s="9"/>
    </row>
    <row r="93" spans="2:8" x14ac:dyDescent="0.25">
      <c r="C93" s="9"/>
      <c r="D93" s="9"/>
      <c r="E93" s="9"/>
      <c r="F93" s="9"/>
      <c r="G93" s="9"/>
      <c r="H93" s="9"/>
    </row>
    <row r="94" spans="2:8" x14ac:dyDescent="0.25">
      <c r="C94" s="9"/>
      <c r="D94" s="9"/>
      <c r="E94" s="9"/>
      <c r="F94" s="9"/>
      <c r="G94" s="9"/>
      <c r="H94" s="9"/>
    </row>
    <row r="95" spans="2:8" x14ac:dyDescent="0.25">
      <c r="C95" s="9"/>
      <c r="D95" s="9"/>
      <c r="E95" s="9"/>
      <c r="F95" s="9"/>
      <c r="G95" s="9"/>
      <c r="H95" s="9"/>
    </row>
    <row r="96" spans="2:8" x14ac:dyDescent="0.25">
      <c r="C96" s="9"/>
      <c r="D96" s="9"/>
      <c r="E96" s="9"/>
      <c r="F96" s="9"/>
      <c r="G96" s="9"/>
      <c r="H96" s="9"/>
    </row>
    <row r="97" spans="3:8" x14ac:dyDescent="0.25">
      <c r="C97" s="9"/>
      <c r="D97" s="9"/>
      <c r="E97" s="9"/>
      <c r="F97" s="9"/>
      <c r="G97" s="9"/>
      <c r="H97" s="9"/>
    </row>
    <row r="98" spans="3:8" x14ac:dyDescent="0.25">
      <c r="C98" s="9"/>
      <c r="D98" s="9"/>
      <c r="E98" s="9"/>
      <c r="F98" s="9"/>
      <c r="G98" s="9"/>
      <c r="H98" s="9"/>
    </row>
    <row r="99" spans="3:8" x14ac:dyDescent="0.25">
      <c r="C99" s="9"/>
      <c r="D99" s="9"/>
      <c r="E99" s="9"/>
      <c r="F99" s="9"/>
      <c r="G99" s="9"/>
      <c r="H99" s="9"/>
    </row>
    <row r="100" spans="3:8" x14ac:dyDescent="0.25">
      <c r="C100" s="9"/>
      <c r="D100" s="9"/>
      <c r="E100" s="9"/>
      <c r="F100" s="9"/>
      <c r="G100" s="9"/>
      <c r="H100" s="9"/>
    </row>
    <row r="101" spans="3:8" x14ac:dyDescent="0.25">
      <c r="C101" s="9"/>
      <c r="D101" s="9"/>
      <c r="E101" s="9"/>
      <c r="F101" s="9"/>
      <c r="G101" s="9"/>
      <c r="H101" s="9"/>
    </row>
    <row r="102" spans="3:8" x14ac:dyDescent="0.25">
      <c r="C102" s="9"/>
      <c r="D102" s="9"/>
      <c r="E102" s="9"/>
      <c r="F102" s="9"/>
      <c r="G102" s="9"/>
      <c r="H102" s="9"/>
    </row>
  </sheetData>
  <mergeCells count="11">
    <mergeCell ref="B2:H2"/>
    <mergeCell ref="B82:D82"/>
    <mergeCell ref="B4:B5"/>
    <mergeCell ref="C4:C5"/>
    <mergeCell ref="D4:D5"/>
    <mergeCell ref="E4:E5"/>
    <mergeCell ref="B6:K6"/>
    <mergeCell ref="B12:K12"/>
    <mergeCell ref="I4:I5"/>
    <mergeCell ref="J4:J5"/>
    <mergeCell ref="K4:K5"/>
  </mergeCells>
  <pageMargins left="0.7" right="0.7" top="0.75" bottom="0.75" header="0.3" footer="0.3"/>
  <pageSetup paperSize="9" scale="82" fitToHeight="0" orientation="portrait" horizontalDpi="203" verticalDpi="203" r:id="rId1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72"/>
  <sheetViews>
    <sheetView topLeftCell="A4" zoomScaleNormal="100" workbookViewId="0">
      <selection activeCell="B15" sqref="B15:K15"/>
    </sheetView>
  </sheetViews>
  <sheetFormatPr defaultRowHeight="15" x14ac:dyDescent="0.25"/>
  <cols>
    <col min="2" max="2" width="30.42578125" customWidth="1"/>
    <col min="3" max="3" width="23.28515625" customWidth="1"/>
    <col min="4" max="4" width="13" customWidth="1"/>
    <col min="7" max="7" width="10.7109375" bestFit="1" customWidth="1"/>
    <col min="10" max="10" width="46.85546875" customWidth="1"/>
  </cols>
  <sheetData>
    <row r="7" spans="2:11" ht="15.75" x14ac:dyDescent="0.25">
      <c r="B7" s="107" t="s">
        <v>57</v>
      </c>
      <c r="C7" s="107"/>
      <c r="D7" s="107"/>
      <c r="E7" s="107"/>
      <c r="F7" s="107"/>
      <c r="G7" s="107"/>
      <c r="H7" s="107"/>
      <c r="I7" s="107"/>
      <c r="J7" s="107"/>
      <c r="K7" s="3"/>
    </row>
    <row r="8" spans="2:11" ht="15.75" x14ac:dyDescent="0.25">
      <c r="B8" s="108" t="s">
        <v>93</v>
      </c>
      <c r="C8" s="109"/>
      <c r="D8" s="109"/>
      <c r="E8" s="109"/>
      <c r="F8" s="109"/>
      <c r="G8" s="109"/>
      <c r="H8" s="109"/>
      <c r="I8" s="109"/>
      <c r="J8" s="109"/>
      <c r="K8" s="3"/>
    </row>
    <row r="9" spans="2:11" ht="20.25" customHeight="1" x14ac:dyDescent="0.25">
      <c r="B9" s="32" t="s">
        <v>58</v>
      </c>
      <c r="C9" s="75"/>
      <c r="D9" s="75"/>
      <c r="E9" s="33" t="s">
        <v>59</v>
      </c>
      <c r="F9" s="33"/>
      <c r="G9" s="33"/>
      <c r="H9" s="33"/>
      <c r="I9" s="33"/>
      <c r="J9" s="75"/>
      <c r="K9" s="3"/>
    </row>
    <row r="10" spans="2:11" ht="15.75" x14ac:dyDescent="0.25">
      <c r="B10" s="33"/>
      <c r="C10" s="33"/>
      <c r="D10" s="33"/>
      <c r="J10" s="33"/>
      <c r="K10" s="3"/>
    </row>
    <row r="11" spans="2:11" ht="15.75" x14ac:dyDescent="0.25">
      <c r="B11" s="34" t="s">
        <v>60</v>
      </c>
      <c r="C11" s="34"/>
      <c r="D11" s="34"/>
      <c r="E11" s="34"/>
      <c r="F11" s="34"/>
      <c r="G11" s="34"/>
      <c r="H11" s="34"/>
      <c r="I11" s="34"/>
      <c r="J11" s="34"/>
      <c r="K11" s="3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.75" x14ac:dyDescent="0.25">
      <c r="B13" s="35" t="s">
        <v>94</v>
      </c>
      <c r="C13" s="33"/>
      <c r="D13" s="33"/>
      <c r="E13" s="33"/>
      <c r="F13" s="33"/>
      <c r="G13" s="36"/>
      <c r="H13" s="33"/>
      <c r="I13" s="33"/>
      <c r="J13" s="33"/>
      <c r="K13" s="3"/>
    </row>
    <row r="14" spans="2:11" ht="15.75" x14ac:dyDescent="0.25">
      <c r="B14" s="34" t="s">
        <v>95</v>
      </c>
      <c r="C14" s="3"/>
      <c r="D14" s="34"/>
      <c r="E14" s="34"/>
      <c r="F14" s="3"/>
      <c r="G14" s="3"/>
      <c r="H14" s="3"/>
      <c r="I14" s="3"/>
      <c r="J14" s="3"/>
      <c r="K14" s="3"/>
    </row>
    <row r="15" spans="2:11" ht="15.75" x14ac:dyDescent="0.25">
      <c r="B15" s="110" t="s">
        <v>115</v>
      </c>
      <c r="C15" s="110"/>
      <c r="D15" s="110"/>
      <c r="E15" s="110"/>
      <c r="F15" s="110"/>
      <c r="G15" s="110"/>
      <c r="H15" s="110"/>
      <c r="I15" s="110"/>
      <c r="J15" s="110"/>
      <c r="K15" s="110"/>
    </row>
    <row r="16" spans="2:11" ht="15.75" x14ac:dyDescent="0.25">
      <c r="B16" s="111" t="s">
        <v>114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11" ht="15.75" x14ac:dyDescent="0.25">
      <c r="B17" s="106" t="s">
        <v>119</v>
      </c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 ht="15.75" x14ac:dyDescent="0.25">
      <c r="B18" s="106" t="s">
        <v>120</v>
      </c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 ht="15.75" x14ac:dyDescent="0.25">
      <c r="B19" s="34" t="s">
        <v>96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2:11" ht="15.75" x14ac:dyDescent="0.25">
      <c r="B20" s="34" t="s">
        <v>97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2:11" ht="15.75" x14ac:dyDescent="0.25">
      <c r="B21" s="113" t="s">
        <v>101</v>
      </c>
      <c r="C21" s="113"/>
      <c r="D21" s="113"/>
      <c r="E21" s="113"/>
      <c r="F21" s="113"/>
      <c r="G21" s="113"/>
      <c r="H21" s="113"/>
      <c r="I21" s="113"/>
      <c r="J21" s="113"/>
      <c r="K21" s="113"/>
    </row>
    <row r="22" spans="2:11" ht="15.75" x14ac:dyDescent="0.25">
      <c r="B22" s="114" t="s">
        <v>98</v>
      </c>
      <c r="C22" s="114"/>
      <c r="D22" s="114"/>
      <c r="E22" s="114"/>
      <c r="F22" s="114"/>
      <c r="G22" s="114"/>
      <c r="H22" s="114"/>
      <c r="I22" s="114"/>
      <c r="J22" s="114"/>
      <c r="K22" s="114"/>
    </row>
    <row r="23" spans="2:11" ht="15.75" x14ac:dyDescent="0.25">
      <c r="B23" s="76" t="s">
        <v>99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2:11" ht="15.75" x14ac:dyDescent="0.25">
      <c r="B24" s="115" t="s">
        <v>100</v>
      </c>
      <c r="C24" s="115"/>
      <c r="D24" s="115"/>
      <c r="E24" s="115"/>
      <c r="F24" s="115"/>
      <c r="G24" s="115"/>
      <c r="H24" s="115"/>
      <c r="I24" s="115"/>
      <c r="J24" s="115"/>
      <c r="K24" s="115"/>
    </row>
    <row r="25" spans="2:11" ht="15.75" x14ac:dyDescent="0.25">
      <c r="B25" s="82" t="s">
        <v>116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2:11" ht="15.75" x14ac:dyDescent="0.25">
      <c r="B26" s="116" t="s">
        <v>118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15.75" x14ac:dyDescent="0.25">
      <c r="B27" s="77" t="s">
        <v>117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5.75" x14ac:dyDescent="0.25">
      <c r="B28" s="112" t="s">
        <v>122</v>
      </c>
      <c r="C28" s="112"/>
      <c r="D28" s="112"/>
      <c r="E28" s="112"/>
      <c r="F28" s="112"/>
      <c r="G28" s="112"/>
      <c r="H28" s="112"/>
      <c r="I28" s="112"/>
      <c r="J28" s="112"/>
      <c r="K28" s="112"/>
    </row>
    <row r="29" spans="2:11" ht="15.75" x14ac:dyDescent="0.25">
      <c r="B29" s="38" t="s">
        <v>105</v>
      </c>
      <c r="C29" s="39">
        <v>1600</v>
      </c>
      <c r="D29" s="40"/>
      <c r="E29" s="40"/>
      <c r="F29" s="40"/>
      <c r="G29" s="40"/>
      <c r="H29" s="40"/>
      <c r="I29" s="40"/>
      <c r="J29" s="40"/>
      <c r="K29" s="40"/>
    </row>
    <row r="30" spans="2:11" ht="15.75" x14ac:dyDescent="0.25">
      <c r="B30" s="38" t="s">
        <v>106</v>
      </c>
      <c r="C30" s="3">
        <v>31.3</v>
      </c>
      <c r="D30" s="56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38" t="s">
        <v>86</v>
      </c>
      <c r="C31" s="40">
        <v>108</v>
      </c>
      <c r="D31" s="41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38" t="s">
        <v>107</v>
      </c>
      <c r="C32" s="40">
        <v>44.5</v>
      </c>
      <c r="D32" s="41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38" t="s">
        <v>108</v>
      </c>
      <c r="C33" s="40">
        <v>1033.5999999999999</v>
      </c>
      <c r="D33" s="41"/>
      <c r="E33" s="40"/>
      <c r="F33" s="40"/>
      <c r="G33" s="40"/>
      <c r="H33" s="40"/>
      <c r="I33" s="40"/>
      <c r="J33" s="40"/>
      <c r="K33" s="40"/>
    </row>
    <row r="34" spans="2:11" ht="15.75" x14ac:dyDescent="0.25">
      <c r="B34" s="38" t="s">
        <v>104</v>
      </c>
      <c r="C34" s="40">
        <v>247</v>
      </c>
      <c r="D34" s="41"/>
      <c r="E34" s="40"/>
      <c r="F34" s="40"/>
      <c r="G34" s="40"/>
      <c r="H34" s="40"/>
      <c r="I34" s="40"/>
      <c r="J34" s="40"/>
      <c r="K34" s="40"/>
    </row>
    <row r="35" spans="2:11" ht="15.75" x14ac:dyDescent="0.25">
      <c r="B35" s="38" t="s">
        <v>109</v>
      </c>
      <c r="C35" s="40">
        <v>69</v>
      </c>
      <c r="D35" s="41"/>
      <c r="E35" s="40"/>
      <c r="F35" s="40"/>
      <c r="G35" s="40"/>
      <c r="H35" s="40"/>
      <c r="I35" s="40"/>
      <c r="J35" s="40"/>
      <c r="K35" s="40"/>
    </row>
    <row r="36" spans="2:11" ht="15.75" x14ac:dyDescent="0.25">
      <c r="B36" s="38" t="s">
        <v>30</v>
      </c>
      <c r="C36" s="40">
        <v>603</v>
      </c>
      <c r="D36" s="41"/>
      <c r="E36" s="40"/>
      <c r="F36" s="40"/>
      <c r="G36" s="40"/>
      <c r="H36" s="40"/>
      <c r="I36" s="40"/>
      <c r="J36" s="40"/>
      <c r="K36" s="40"/>
    </row>
    <row r="37" spans="2:11" ht="15.75" x14ac:dyDescent="0.25">
      <c r="B37" s="38" t="s">
        <v>110</v>
      </c>
      <c r="C37" s="40">
        <v>537.9</v>
      </c>
      <c r="D37" s="41"/>
      <c r="E37" s="40"/>
      <c r="F37" s="40"/>
      <c r="G37" s="40"/>
      <c r="H37" s="40"/>
      <c r="I37" s="40"/>
      <c r="J37" s="40"/>
      <c r="K37" s="40"/>
    </row>
    <row r="38" spans="2:11" ht="15.75" x14ac:dyDescent="0.25">
      <c r="B38" s="38" t="s">
        <v>111</v>
      </c>
      <c r="C38" s="40">
        <v>680</v>
      </c>
      <c r="D38" s="41"/>
      <c r="E38" s="40"/>
      <c r="F38" s="40"/>
      <c r="G38" s="40"/>
      <c r="H38" s="40"/>
      <c r="I38" s="40"/>
      <c r="J38" s="40"/>
      <c r="K38" s="40"/>
    </row>
    <row r="39" spans="2:11" ht="15.75" x14ac:dyDescent="0.25">
      <c r="B39" s="38" t="s">
        <v>112</v>
      </c>
      <c r="C39" s="40">
        <v>32.200000000000003</v>
      </c>
      <c r="D39" s="41"/>
      <c r="E39" s="40"/>
      <c r="F39" s="40"/>
      <c r="G39" s="40"/>
      <c r="H39" s="40"/>
      <c r="I39" s="40"/>
      <c r="J39" s="40"/>
      <c r="K39" s="40"/>
    </row>
    <row r="40" spans="2:11" ht="15.75" x14ac:dyDescent="0.25">
      <c r="B40" s="38" t="s">
        <v>92</v>
      </c>
      <c r="C40" s="40">
        <v>3140.3</v>
      </c>
      <c r="D40" s="41"/>
      <c r="E40" s="40"/>
      <c r="F40" s="40"/>
      <c r="G40" s="40"/>
      <c r="H40" s="40"/>
      <c r="I40" s="40"/>
      <c r="J40" s="40"/>
      <c r="K40" s="40"/>
    </row>
    <row r="41" spans="2:11" ht="15.75" x14ac:dyDescent="0.25">
      <c r="B41" s="38" t="s">
        <v>113</v>
      </c>
      <c r="C41" s="40">
        <v>24.8</v>
      </c>
      <c r="D41" s="41"/>
      <c r="E41" s="40"/>
      <c r="F41" s="40"/>
      <c r="G41" s="40"/>
      <c r="H41" s="40"/>
      <c r="I41" s="40"/>
      <c r="J41" s="40"/>
      <c r="K41" s="40"/>
    </row>
    <row r="42" spans="2:11" ht="15.75" x14ac:dyDescent="0.25">
      <c r="B42" s="47" t="s">
        <v>123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15.75" x14ac:dyDescent="0.25">
      <c r="B43" s="34" t="s">
        <v>121</v>
      </c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15.75" x14ac:dyDescent="0.25">
      <c r="B44" s="60" t="s">
        <v>124</v>
      </c>
      <c r="C44" s="43"/>
      <c r="D44" s="43"/>
      <c r="E44" s="43"/>
      <c r="F44" s="43"/>
      <c r="G44" s="43"/>
      <c r="H44" s="43"/>
      <c r="I44" s="43"/>
      <c r="J44" s="43"/>
      <c r="K44" s="43"/>
    </row>
    <row r="45" spans="2:11" ht="15.75" x14ac:dyDescent="0.25">
      <c r="B45" s="44" t="s">
        <v>41</v>
      </c>
      <c r="C45" s="45"/>
      <c r="D45" s="38">
        <v>272.7</v>
      </c>
      <c r="E45" s="38"/>
      <c r="F45" s="38"/>
      <c r="G45" s="38"/>
      <c r="H45" s="38"/>
      <c r="I45" s="38"/>
      <c r="J45" s="38"/>
      <c r="K45" s="38"/>
    </row>
    <row r="46" spans="2:11" ht="15.75" x14ac:dyDescent="0.25">
      <c r="B46" s="38" t="s">
        <v>69</v>
      </c>
      <c r="C46" s="46"/>
      <c r="D46" s="46">
        <v>294.7</v>
      </c>
      <c r="E46" s="40"/>
      <c r="F46" s="40"/>
      <c r="G46" s="40"/>
      <c r="H46" s="40"/>
      <c r="I46" s="40"/>
      <c r="J46" s="40"/>
      <c r="K46" s="40"/>
    </row>
    <row r="47" spans="2:11" ht="15.75" x14ac:dyDescent="0.25">
      <c r="B47" s="38" t="s">
        <v>75</v>
      </c>
      <c r="C47" s="46"/>
      <c r="D47" s="46">
        <v>15.7</v>
      </c>
      <c r="E47" s="40"/>
      <c r="F47" s="40"/>
      <c r="G47" s="40"/>
      <c r="H47" s="40"/>
      <c r="I47" s="40"/>
      <c r="J47" s="40"/>
      <c r="K47" s="40"/>
    </row>
    <row r="48" spans="2:11" ht="15.75" x14ac:dyDescent="0.25">
      <c r="B48" s="38" t="s">
        <v>102</v>
      </c>
      <c r="C48" s="46"/>
      <c r="D48" s="46">
        <v>739</v>
      </c>
      <c r="E48" s="40"/>
      <c r="F48" s="40"/>
      <c r="G48" s="40"/>
      <c r="H48" s="40"/>
      <c r="I48" s="40"/>
      <c r="J48" s="40"/>
      <c r="K48" s="40"/>
    </row>
    <row r="49" spans="2:11" ht="15.75" x14ac:dyDescent="0.25">
      <c r="B49" s="38" t="s">
        <v>51</v>
      </c>
      <c r="C49" s="46"/>
      <c r="D49" s="46">
        <v>41.32</v>
      </c>
      <c r="E49" s="40"/>
      <c r="F49" s="40"/>
      <c r="G49" s="40"/>
      <c r="H49" s="40"/>
      <c r="I49" s="40"/>
      <c r="J49" s="40"/>
      <c r="K49" s="40"/>
    </row>
    <row r="50" spans="2:11" ht="15.75" x14ac:dyDescent="0.25">
      <c r="B50" s="38" t="s">
        <v>61</v>
      </c>
      <c r="C50" s="46"/>
      <c r="D50" s="46">
        <v>1568</v>
      </c>
      <c r="E50" s="40"/>
      <c r="F50" s="40"/>
      <c r="G50" s="40"/>
      <c r="H50" s="40"/>
      <c r="I50" s="40"/>
      <c r="J50" s="40"/>
      <c r="K50" s="40"/>
    </row>
    <row r="51" spans="2:11" ht="15.75" x14ac:dyDescent="0.25">
      <c r="B51" s="44" t="s">
        <v>43</v>
      </c>
      <c r="C51" s="45"/>
      <c r="D51" s="45">
        <v>15.25</v>
      </c>
      <c r="E51" s="38"/>
      <c r="F51" s="38"/>
      <c r="G51" s="38"/>
      <c r="H51" s="38"/>
      <c r="I51" s="38"/>
      <c r="J51" s="38"/>
      <c r="K51" s="38"/>
    </row>
    <row r="52" spans="2:11" ht="15.75" x14ac:dyDescent="0.25">
      <c r="B52" s="44" t="s">
        <v>103</v>
      </c>
      <c r="C52" s="38"/>
      <c r="D52" s="38">
        <v>82.5</v>
      </c>
      <c r="E52" s="38"/>
      <c r="F52" s="38"/>
      <c r="G52" s="38"/>
      <c r="H52" s="38"/>
      <c r="I52" s="38"/>
      <c r="J52" s="38"/>
      <c r="K52" s="38"/>
    </row>
    <row r="53" spans="2:11" ht="15.75" x14ac:dyDescent="0.25">
      <c r="B53" s="44" t="s">
        <v>74</v>
      </c>
      <c r="C53" s="38"/>
      <c r="D53" s="38">
        <v>1160</v>
      </c>
      <c r="E53" s="38"/>
      <c r="F53" s="38"/>
      <c r="G53" s="38"/>
      <c r="H53" s="38"/>
      <c r="I53" s="38"/>
      <c r="J53" s="38"/>
      <c r="K53" s="38"/>
    </row>
    <row r="54" spans="2:11" ht="15.75" x14ac:dyDescent="0.25">
      <c r="B54" s="47" t="s">
        <v>125</v>
      </c>
      <c r="C54" s="42"/>
      <c r="D54" s="42" t="s">
        <v>76</v>
      </c>
      <c r="E54" s="42"/>
      <c r="F54" s="42"/>
      <c r="G54" s="42"/>
      <c r="H54" s="42"/>
      <c r="I54" s="42"/>
      <c r="J54" s="42"/>
      <c r="K54" s="42"/>
    </row>
    <row r="55" spans="2:11" ht="15.75" x14ac:dyDescent="0.25">
      <c r="B55" s="47" t="s">
        <v>126</v>
      </c>
      <c r="C55" s="125"/>
      <c r="D55" s="42"/>
      <c r="E55" s="42"/>
      <c r="F55" s="42"/>
      <c r="G55" s="42"/>
      <c r="H55" s="42"/>
      <c r="I55" s="42"/>
      <c r="J55" s="42"/>
      <c r="K55" s="42"/>
    </row>
    <row r="56" spans="2:11" ht="22.5" customHeight="1" x14ac:dyDescent="0.25">
      <c r="B56" s="61" t="s">
        <v>127</v>
      </c>
      <c r="C56" s="50"/>
      <c r="D56" s="85">
        <v>11180.9</v>
      </c>
      <c r="E56" s="48"/>
      <c r="F56" s="48"/>
      <c r="G56" s="48"/>
      <c r="H56" s="48"/>
      <c r="I56" s="48"/>
      <c r="J56" s="48"/>
      <c r="K56" s="48"/>
    </row>
    <row r="57" spans="2:11" ht="15.75" x14ac:dyDescent="0.25">
      <c r="B57" s="49" t="s">
        <v>128</v>
      </c>
      <c r="C57" s="50"/>
      <c r="D57" s="51">
        <v>508.5</v>
      </c>
      <c r="E57" s="48"/>
      <c r="F57" s="48"/>
      <c r="G57" s="48"/>
      <c r="H57" s="48"/>
      <c r="I57" s="48"/>
      <c r="J57" s="48"/>
      <c r="K57" s="48"/>
    </row>
    <row r="58" spans="2:11" ht="15.75" x14ac:dyDescent="0.25">
      <c r="B58" s="49" t="s">
        <v>129</v>
      </c>
      <c r="C58" s="50"/>
      <c r="D58" s="51">
        <v>84.1</v>
      </c>
      <c r="E58" s="48"/>
      <c r="F58" s="48"/>
      <c r="G58" s="48"/>
      <c r="H58" s="48"/>
      <c r="I58" s="48"/>
      <c r="J58" s="48"/>
      <c r="K58" s="48"/>
    </row>
    <row r="59" spans="2:11" ht="15.75" x14ac:dyDescent="0.25">
      <c r="B59" s="49" t="s">
        <v>130</v>
      </c>
      <c r="C59" s="48"/>
      <c r="D59" s="51">
        <v>39082.5</v>
      </c>
      <c r="E59" s="48"/>
      <c r="F59" s="48"/>
      <c r="G59" s="48"/>
      <c r="H59" s="48"/>
      <c r="I59" s="48"/>
      <c r="J59" s="48"/>
      <c r="K59" s="48"/>
    </row>
    <row r="60" spans="2:11" ht="15.75" x14ac:dyDescent="0.25">
      <c r="B60" s="49" t="s">
        <v>131</v>
      </c>
      <c r="C60" s="48"/>
      <c r="D60" s="51">
        <f>64.6+38</f>
        <v>102.6</v>
      </c>
      <c r="E60" s="48"/>
      <c r="F60" s="48"/>
      <c r="G60" s="48"/>
      <c r="H60" s="48"/>
      <c r="I60" s="48"/>
      <c r="J60" s="48"/>
      <c r="K60" s="48"/>
    </row>
    <row r="61" spans="2:11" ht="15.75" x14ac:dyDescent="0.25">
      <c r="B61" s="49"/>
      <c r="C61" s="48"/>
      <c r="D61" s="51"/>
      <c r="E61" s="48"/>
      <c r="F61" s="48"/>
      <c r="G61" s="48"/>
      <c r="H61" s="48"/>
      <c r="I61" s="48"/>
      <c r="J61" s="48"/>
      <c r="K61" s="48"/>
    </row>
    <row r="62" spans="2:11" ht="15.75" x14ac:dyDescent="0.25">
      <c r="B62" s="49"/>
      <c r="C62" s="48"/>
      <c r="D62" s="51"/>
      <c r="E62" s="48"/>
      <c r="F62" s="48"/>
      <c r="G62" s="48"/>
      <c r="H62" s="48"/>
      <c r="I62" s="48"/>
      <c r="J62" s="48"/>
      <c r="K62" s="48"/>
    </row>
    <row r="63" spans="2:11" ht="15.75" x14ac:dyDescent="0.25">
      <c r="B63" s="52"/>
      <c r="C63" s="33" t="s">
        <v>62</v>
      </c>
      <c r="D63" s="33"/>
      <c r="E63" s="33"/>
      <c r="F63" s="33"/>
      <c r="G63" s="33" t="s">
        <v>63</v>
      </c>
      <c r="H63" s="34"/>
      <c r="I63" s="53"/>
      <c r="J63" s="53"/>
      <c r="K63" s="53"/>
    </row>
    <row r="64" spans="2:11" ht="15.75" x14ac:dyDescent="0.25">
      <c r="B64" s="52"/>
      <c r="C64" s="33"/>
      <c r="D64" s="33"/>
      <c r="E64" s="33"/>
      <c r="F64" s="33"/>
      <c r="G64" s="34"/>
      <c r="H64" s="34"/>
      <c r="I64" s="53"/>
      <c r="J64" s="53"/>
      <c r="K64" s="53"/>
    </row>
    <row r="65" spans="2:11" ht="15.75" x14ac:dyDescent="0.25">
      <c r="B65" s="52"/>
      <c r="C65" s="33" t="s">
        <v>64</v>
      </c>
      <c r="D65" s="33"/>
      <c r="E65" s="33"/>
      <c r="F65" s="33"/>
      <c r="G65" s="33" t="s">
        <v>65</v>
      </c>
      <c r="H65" s="34"/>
      <c r="I65" s="53"/>
      <c r="J65" s="53"/>
      <c r="K65" s="53"/>
    </row>
    <row r="66" spans="2:11" ht="15.75" x14ac:dyDescent="0.25">
      <c r="B66" s="54"/>
      <c r="C66" s="3"/>
      <c r="D66" s="3"/>
      <c r="E66" s="3"/>
      <c r="F66" s="3"/>
      <c r="G66" s="3"/>
      <c r="H66" s="3"/>
      <c r="I66" s="33"/>
      <c r="J66" s="34"/>
      <c r="K66" s="43"/>
    </row>
    <row r="67" spans="2:11" ht="15.75" x14ac:dyDescent="0.25">
      <c r="B67" s="55"/>
      <c r="C67" s="3"/>
      <c r="D67" s="3"/>
      <c r="E67" s="3"/>
      <c r="F67" s="3"/>
      <c r="G67" s="3"/>
      <c r="H67" s="3"/>
      <c r="I67" s="34"/>
      <c r="J67" s="34"/>
      <c r="K67" s="55"/>
    </row>
    <row r="68" spans="2:11" ht="15.75" x14ac:dyDescent="0.25">
      <c r="B68" s="34"/>
      <c r="C68" s="3"/>
      <c r="D68" s="3"/>
      <c r="E68" s="3"/>
      <c r="F68" s="3"/>
      <c r="G68" s="3"/>
      <c r="H68" s="3"/>
      <c r="I68" s="33"/>
      <c r="J68" s="34"/>
      <c r="K68" s="34"/>
    </row>
    <row r="69" spans="2:11" ht="15.75" x14ac:dyDescent="0.25">
      <c r="B69" s="34"/>
      <c r="C69" s="3"/>
      <c r="D69" s="3"/>
      <c r="E69" s="3"/>
      <c r="F69" s="3"/>
      <c r="G69" s="3"/>
      <c r="H69" s="3"/>
      <c r="I69" s="3"/>
      <c r="J69" s="3"/>
      <c r="K69" s="34"/>
    </row>
    <row r="70" spans="2:11" ht="15.75" x14ac:dyDescent="0.25">
      <c r="B70" s="34"/>
      <c r="C70" s="43"/>
      <c r="D70" s="3"/>
      <c r="E70" s="3"/>
      <c r="F70" s="3"/>
      <c r="G70" s="3"/>
      <c r="H70" s="3"/>
      <c r="I70" s="3"/>
      <c r="J70" s="3"/>
      <c r="K70" s="34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</sheetData>
  <mergeCells count="11">
    <mergeCell ref="B28:K28"/>
    <mergeCell ref="B18:K18"/>
    <mergeCell ref="B21:K21"/>
    <mergeCell ref="B22:K22"/>
    <mergeCell ref="B24:K24"/>
    <mergeCell ref="B26:K26"/>
    <mergeCell ref="B17:K17"/>
    <mergeCell ref="B7:J7"/>
    <mergeCell ref="B8:J8"/>
    <mergeCell ref="B15:K15"/>
    <mergeCell ref="B16:K16"/>
  </mergeCells>
  <pageMargins left="0.11811023622047245" right="0.11811023622047245" top="0.15748031496062992" bottom="0.15748031496062992" header="0.31496062992125984" footer="0.19685039370078741"/>
  <pageSetup paperSize="9" scale="5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 и расход 1кв 24 </vt:lpstr>
      <vt:lpstr>пояснит записка 1кв 2024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2024-04-11T10:15:57Z</cp:lastPrinted>
  <dcterms:created xsi:type="dcterms:W3CDTF">2022-04-06T08:20:51Z</dcterms:created>
  <dcterms:modified xsi:type="dcterms:W3CDTF">2024-04-11T10:27:16Z</dcterms:modified>
</cp:coreProperties>
</file>